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showHorizontalScroll="0" showVerticalScroll="0" showSheetTabs="0" xWindow="0" yWindow="0" windowWidth="28800" windowHeight="11400"/>
  </bookViews>
  <sheets>
    <sheet name="Запросы за период" sheetId="1" r:id="rId1"/>
    <sheet name="Параметры выгрузки" sheetId="2" r:id="rId2"/>
  </sheets>
  <definedNames>
    <definedName name="_xlnm._FilterDatabase" localSheetId="0" hidden="1">'Запросы за период'!$A$7:$Q$92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2" i="1" l="1"/>
  <c r="F6" i="1" l="1"/>
  <c r="C6" i="1"/>
  <c r="D6" i="1"/>
  <c r="E6" i="1"/>
  <c r="G6" i="1"/>
  <c r="I6" i="1"/>
  <c r="J6" i="1"/>
  <c r="L6" i="1"/>
  <c r="M6" i="1"/>
  <c r="O6" i="1"/>
  <c r="K10" i="1" l="1"/>
  <c r="K71" i="1"/>
  <c r="K37" i="1"/>
  <c r="K31" i="1"/>
  <c r="K89" i="1"/>
  <c r="K87" i="1"/>
  <c r="K80" i="1"/>
  <c r="K18" i="1"/>
  <c r="K24" i="1"/>
  <c r="K64" i="1"/>
  <c r="K26" i="1"/>
  <c r="K69" i="1"/>
  <c r="K90" i="1"/>
  <c r="K74" i="1"/>
  <c r="K16" i="1"/>
  <c r="K75" i="1"/>
  <c r="K41" i="1"/>
  <c r="K54" i="1"/>
  <c r="K55" i="1"/>
  <c r="K8" i="1"/>
  <c r="K60" i="1"/>
  <c r="K56" i="1"/>
  <c r="K52" i="1"/>
  <c r="K70" i="1"/>
  <c r="K29" i="1"/>
  <c r="K68" i="1"/>
  <c r="K66" i="1"/>
  <c r="K35" i="1"/>
  <c r="K49" i="1"/>
  <c r="K34" i="1"/>
  <c r="K14" i="1"/>
  <c r="K59" i="1"/>
  <c r="K47" i="1"/>
  <c r="K21" i="1"/>
  <c r="K13" i="1"/>
  <c r="K43" i="1"/>
  <c r="K22" i="1"/>
  <c r="K82" i="1"/>
  <c r="K19" i="1"/>
  <c r="K17" i="1"/>
  <c r="K20" i="1"/>
  <c r="K30" i="1"/>
  <c r="K32" i="1"/>
  <c r="K72" i="1"/>
  <c r="K23" i="1"/>
  <c r="K48" i="1"/>
  <c r="K67" i="1"/>
  <c r="K42" i="1"/>
  <c r="K36" i="1"/>
  <c r="K25" i="1"/>
  <c r="K84" i="1"/>
  <c r="K15" i="1"/>
  <c r="K50" i="1"/>
  <c r="K81" i="1"/>
  <c r="K38" i="1"/>
  <c r="K79" i="1"/>
  <c r="K39" i="1"/>
  <c r="K45" i="1"/>
  <c r="K63" i="1"/>
  <c r="K11" i="1"/>
  <c r="K58" i="1"/>
  <c r="K77" i="1"/>
  <c r="K9" i="1"/>
  <c r="K28" i="1"/>
  <c r="K27" i="1"/>
  <c r="K86" i="1"/>
  <c r="K78" i="1"/>
  <c r="K62" i="1"/>
  <c r="K65" i="1"/>
  <c r="K76" i="1"/>
  <c r="K51" i="1"/>
  <c r="K33" i="1"/>
  <c r="K88" i="1"/>
  <c r="K46" i="1"/>
  <c r="K57" i="1"/>
  <c r="K83" i="1"/>
  <c r="K85" i="1"/>
  <c r="K53" i="1"/>
  <c r="K91" i="1"/>
  <c r="K61" i="1"/>
  <c r="K73" i="1"/>
  <c r="K40" i="1"/>
  <c r="K44" i="1"/>
  <c r="H10" i="1"/>
  <c r="H71" i="1"/>
  <c r="H37" i="1"/>
  <c r="H31" i="1"/>
  <c r="H89" i="1"/>
  <c r="N89" i="1" s="1"/>
  <c r="H87" i="1"/>
  <c r="H80" i="1"/>
  <c r="H18" i="1"/>
  <c r="H24" i="1"/>
  <c r="H64" i="1"/>
  <c r="H26" i="1"/>
  <c r="H69" i="1"/>
  <c r="H90" i="1"/>
  <c r="N90" i="1" s="1"/>
  <c r="H12" i="1"/>
  <c r="H74" i="1"/>
  <c r="H16" i="1"/>
  <c r="H75" i="1"/>
  <c r="H41" i="1"/>
  <c r="H54" i="1"/>
  <c r="H55" i="1"/>
  <c r="H8" i="1"/>
  <c r="N8" i="1" s="1"/>
  <c r="H60" i="1"/>
  <c r="H56" i="1"/>
  <c r="H52" i="1"/>
  <c r="H70" i="1"/>
  <c r="H29" i="1"/>
  <c r="H68" i="1"/>
  <c r="H66" i="1"/>
  <c r="H35" i="1"/>
  <c r="N35" i="1" s="1"/>
  <c r="H49" i="1"/>
  <c r="H34" i="1"/>
  <c r="H14" i="1"/>
  <c r="H59" i="1"/>
  <c r="H47" i="1"/>
  <c r="H21" i="1"/>
  <c r="H13" i="1"/>
  <c r="H43" i="1"/>
  <c r="N43" i="1" s="1"/>
  <c r="H22" i="1"/>
  <c r="H82" i="1"/>
  <c r="H19" i="1"/>
  <c r="H17" i="1"/>
  <c r="H20" i="1"/>
  <c r="H30" i="1"/>
  <c r="H32" i="1"/>
  <c r="H72" i="1"/>
  <c r="N72" i="1" s="1"/>
  <c r="H23" i="1"/>
  <c r="H48" i="1"/>
  <c r="H67" i="1"/>
  <c r="H42" i="1"/>
  <c r="H36" i="1"/>
  <c r="H25" i="1"/>
  <c r="H84" i="1"/>
  <c r="H15" i="1"/>
  <c r="N15" i="1" s="1"/>
  <c r="H50" i="1"/>
  <c r="H81" i="1"/>
  <c r="H38" i="1"/>
  <c r="H79" i="1"/>
  <c r="H39" i="1"/>
  <c r="H45" i="1"/>
  <c r="H63" i="1"/>
  <c r="H11" i="1"/>
  <c r="N11" i="1" s="1"/>
  <c r="H58" i="1"/>
  <c r="H77" i="1"/>
  <c r="H9" i="1"/>
  <c r="H28" i="1"/>
  <c r="H27" i="1"/>
  <c r="H86" i="1"/>
  <c r="H78" i="1"/>
  <c r="H62" i="1"/>
  <c r="N62" i="1" s="1"/>
  <c r="H65" i="1"/>
  <c r="H76" i="1"/>
  <c r="H51" i="1"/>
  <c r="H33" i="1"/>
  <c r="H88" i="1"/>
  <c r="H46" i="1"/>
  <c r="H57" i="1"/>
  <c r="H83" i="1"/>
  <c r="N83" i="1" s="1"/>
  <c r="H85" i="1"/>
  <c r="H53" i="1"/>
  <c r="H91" i="1"/>
  <c r="H61" i="1"/>
  <c r="H73" i="1"/>
  <c r="H40" i="1"/>
  <c r="H44" i="1"/>
  <c r="N51" i="1" l="1"/>
  <c r="N67" i="1"/>
  <c r="N19" i="1"/>
  <c r="N14" i="1"/>
  <c r="N52" i="1"/>
  <c r="N16" i="1"/>
  <c r="N18" i="1"/>
  <c r="N9" i="1"/>
  <c r="N91" i="1"/>
  <c r="N38" i="1"/>
  <c r="N57" i="1"/>
  <c r="N78" i="1"/>
  <c r="N63" i="1"/>
  <c r="N84" i="1"/>
  <c r="N32" i="1"/>
  <c r="N13" i="1"/>
  <c r="N66" i="1"/>
  <c r="N55" i="1"/>
  <c r="N69" i="1"/>
  <c r="N31" i="1"/>
  <c r="N85" i="1"/>
  <c r="N65" i="1"/>
  <c r="N58" i="1"/>
  <c r="N50" i="1"/>
  <c r="N23" i="1"/>
  <c r="N22" i="1"/>
  <c r="N49" i="1"/>
  <c r="N60" i="1"/>
  <c r="N12" i="1"/>
  <c r="N87" i="1"/>
  <c r="P44" i="1"/>
  <c r="Q44" i="1" s="1"/>
  <c r="N44" i="1"/>
  <c r="P40" i="1"/>
  <c r="Q40" i="1" s="1"/>
  <c r="N40" i="1"/>
  <c r="P46" i="1"/>
  <c r="Q46" i="1" s="1"/>
  <c r="N46" i="1"/>
  <c r="P86" i="1"/>
  <c r="Q86" i="1" s="1"/>
  <c r="N86" i="1"/>
  <c r="P45" i="1"/>
  <c r="Q45" i="1" s="1"/>
  <c r="N45" i="1"/>
  <c r="P25" i="1"/>
  <c r="Q25" i="1" s="1"/>
  <c r="N25" i="1"/>
  <c r="P30" i="1"/>
  <c r="Q30" i="1" s="1"/>
  <c r="N30" i="1"/>
  <c r="P21" i="1"/>
  <c r="Q21" i="1" s="1"/>
  <c r="N21" i="1"/>
  <c r="P68" i="1"/>
  <c r="Q68" i="1" s="1"/>
  <c r="N68" i="1"/>
  <c r="P54" i="1"/>
  <c r="Q54" i="1" s="1"/>
  <c r="N54" i="1"/>
  <c r="P26" i="1"/>
  <c r="Q26" i="1" s="1"/>
  <c r="N26" i="1"/>
  <c r="P37" i="1"/>
  <c r="Q37" i="1" s="1"/>
  <c r="N37" i="1"/>
  <c r="N73" i="1"/>
  <c r="N88" i="1"/>
  <c r="N27" i="1"/>
  <c r="N39" i="1"/>
  <c r="N36" i="1"/>
  <c r="N20" i="1"/>
  <c r="N47" i="1"/>
  <c r="N29" i="1"/>
  <c r="N41" i="1"/>
  <c r="N64" i="1"/>
  <c r="N71" i="1"/>
  <c r="N61" i="1"/>
  <c r="N33" i="1"/>
  <c r="N28" i="1"/>
  <c r="N79" i="1"/>
  <c r="N42" i="1"/>
  <c r="N17" i="1"/>
  <c r="N59" i="1"/>
  <c r="N70" i="1"/>
  <c r="N75" i="1"/>
  <c r="N24" i="1"/>
  <c r="N10" i="1"/>
  <c r="P53" i="1"/>
  <c r="Q53" i="1" s="1"/>
  <c r="N53" i="1"/>
  <c r="P76" i="1"/>
  <c r="Q76" i="1" s="1"/>
  <c r="N76" i="1"/>
  <c r="P77" i="1"/>
  <c r="Q77" i="1" s="1"/>
  <c r="N77" i="1"/>
  <c r="P81" i="1"/>
  <c r="Q81" i="1" s="1"/>
  <c r="N81" i="1"/>
  <c r="P48" i="1"/>
  <c r="Q48" i="1" s="1"/>
  <c r="N48" i="1"/>
  <c r="P82" i="1"/>
  <c r="Q82" i="1" s="1"/>
  <c r="N82" i="1"/>
  <c r="P34" i="1"/>
  <c r="Q34" i="1" s="1"/>
  <c r="N34" i="1"/>
  <c r="P56" i="1"/>
  <c r="Q56" i="1" s="1"/>
  <c r="N56" i="1"/>
  <c r="P74" i="1"/>
  <c r="Q74" i="1" s="1"/>
  <c r="N74" i="1"/>
  <c r="P80" i="1"/>
  <c r="Q80" i="1" s="1"/>
  <c r="N80" i="1"/>
  <c r="P9" i="1"/>
  <c r="Q9" i="1" s="1"/>
  <c r="P14" i="1"/>
  <c r="Q14" i="1" s="1"/>
  <c r="P85" i="1"/>
  <c r="Q85" i="1" s="1"/>
  <c r="P65" i="1"/>
  <c r="Q65" i="1" s="1"/>
  <c r="P58" i="1"/>
  <c r="Q58" i="1" s="1"/>
  <c r="P50" i="1"/>
  <c r="Q50" i="1" s="1"/>
  <c r="P23" i="1"/>
  <c r="Q23" i="1" s="1"/>
  <c r="P22" i="1"/>
  <c r="Q22" i="1" s="1"/>
  <c r="P49" i="1"/>
  <c r="Q49" i="1" s="1"/>
  <c r="P60" i="1"/>
  <c r="Q60" i="1" s="1"/>
  <c r="P12" i="1"/>
  <c r="Q12" i="1" s="1"/>
  <c r="P87" i="1"/>
  <c r="Q87" i="1" s="1"/>
  <c r="P91" i="1"/>
  <c r="Q91" i="1" s="1"/>
  <c r="P67" i="1"/>
  <c r="Q67" i="1" s="1"/>
  <c r="P18" i="1"/>
  <c r="Q18" i="1" s="1"/>
  <c r="P83" i="1"/>
  <c r="Q83" i="1" s="1"/>
  <c r="P62" i="1"/>
  <c r="Q62" i="1" s="1"/>
  <c r="P11" i="1"/>
  <c r="Q11" i="1" s="1"/>
  <c r="P15" i="1"/>
  <c r="Q15" i="1" s="1"/>
  <c r="P72" i="1"/>
  <c r="Q72" i="1" s="1"/>
  <c r="P43" i="1"/>
  <c r="Q43" i="1" s="1"/>
  <c r="P35" i="1"/>
  <c r="Q35" i="1" s="1"/>
  <c r="P8" i="1"/>
  <c r="Q8" i="1" s="1"/>
  <c r="P90" i="1"/>
  <c r="Q90" i="1" s="1"/>
  <c r="P89" i="1"/>
  <c r="Q89" i="1" s="1"/>
  <c r="P52" i="1"/>
  <c r="Q52" i="1" s="1"/>
  <c r="P84" i="1"/>
  <c r="Q84" i="1" s="1"/>
  <c r="P55" i="1"/>
  <c r="Q55" i="1" s="1"/>
  <c r="P38" i="1"/>
  <c r="Q38" i="1" s="1"/>
  <c r="P16" i="1"/>
  <c r="Q16" i="1" s="1"/>
  <c r="P63" i="1"/>
  <c r="Q63" i="1" s="1"/>
  <c r="P13" i="1"/>
  <c r="Q13" i="1" s="1"/>
  <c r="P69" i="1"/>
  <c r="Q69" i="1" s="1"/>
  <c r="P73" i="1"/>
  <c r="Q73" i="1" s="1"/>
  <c r="P88" i="1"/>
  <c r="Q88" i="1" s="1"/>
  <c r="P27" i="1"/>
  <c r="Q27" i="1" s="1"/>
  <c r="P39" i="1"/>
  <c r="Q39" i="1" s="1"/>
  <c r="P36" i="1"/>
  <c r="Q36" i="1" s="1"/>
  <c r="P20" i="1"/>
  <c r="Q20" i="1" s="1"/>
  <c r="P47" i="1"/>
  <c r="Q47" i="1" s="1"/>
  <c r="P29" i="1"/>
  <c r="Q29" i="1" s="1"/>
  <c r="P41" i="1"/>
  <c r="Q41" i="1" s="1"/>
  <c r="P64" i="1"/>
  <c r="Q64" i="1" s="1"/>
  <c r="P71" i="1"/>
  <c r="Q71" i="1" s="1"/>
  <c r="P51" i="1"/>
  <c r="Q51" i="1" s="1"/>
  <c r="P19" i="1"/>
  <c r="Q19" i="1" s="1"/>
  <c r="P57" i="1"/>
  <c r="Q57" i="1" s="1"/>
  <c r="P78" i="1"/>
  <c r="Q78" i="1" s="1"/>
  <c r="P32" i="1"/>
  <c r="Q32" i="1" s="1"/>
  <c r="P66" i="1"/>
  <c r="Q66" i="1" s="1"/>
  <c r="P31" i="1"/>
  <c r="Q31" i="1" s="1"/>
  <c r="P61" i="1"/>
  <c r="Q61" i="1" s="1"/>
  <c r="P33" i="1"/>
  <c r="Q33" i="1" s="1"/>
  <c r="P28" i="1"/>
  <c r="Q28" i="1" s="1"/>
  <c r="P79" i="1"/>
  <c r="Q79" i="1" s="1"/>
  <c r="P42" i="1"/>
  <c r="Q42" i="1" s="1"/>
  <c r="P17" i="1"/>
  <c r="Q17" i="1" s="1"/>
  <c r="P59" i="1"/>
  <c r="Q59" i="1" s="1"/>
  <c r="P70" i="1"/>
  <c r="Q70" i="1" s="1"/>
  <c r="P75" i="1"/>
  <c r="Q75" i="1" s="1"/>
  <c r="P24" i="1"/>
  <c r="Q24" i="1" s="1"/>
  <c r="P10" i="1"/>
  <c r="Q10" i="1" s="1"/>
  <c r="H6" i="1"/>
  <c r="K6" i="1"/>
  <c r="N6" i="1" l="1"/>
  <c r="P6" i="1"/>
  <c r="Q6" i="1" s="1"/>
</calcChain>
</file>

<file path=xl/sharedStrings.xml><?xml version="1.0" encoding="utf-8"?>
<sst xmlns="http://schemas.openxmlformats.org/spreadsheetml/2006/main" count="199" uniqueCount="196">
  <si>
    <t>Субъект РФ</t>
  </si>
  <si>
    <t>Наименование</t>
  </si>
  <si>
    <t>код</t>
  </si>
  <si>
    <t>Параметр</t>
  </si>
  <si>
    <t>Значение</t>
  </si>
  <si>
    <t>01</t>
  </si>
  <si>
    <t>Адыгея Республика</t>
  </si>
  <si>
    <t>02</t>
  </si>
  <si>
    <t>Башкортостан Республика</t>
  </si>
  <si>
    <t>59</t>
  </si>
  <si>
    <t>03</t>
  </si>
  <si>
    <t>Бурятия Республика</t>
  </si>
  <si>
    <t>76</t>
  </si>
  <si>
    <t>04</t>
  </si>
  <si>
    <t>Алтай Республика</t>
  </si>
  <si>
    <t>41</t>
  </si>
  <si>
    <t>05</t>
  </si>
  <si>
    <t>Дагестан Республика</t>
  </si>
  <si>
    <t>06</t>
  </si>
  <si>
    <t>Ингушетия Республика</t>
  </si>
  <si>
    <t>08</t>
  </si>
  <si>
    <t>Калмыкия Республика</t>
  </si>
  <si>
    <t>65</t>
  </si>
  <si>
    <t>09</t>
  </si>
  <si>
    <t>Карачаево-Черкесская Республика</t>
  </si>
  <si>
    <t>26</t>
  </si>
  <si>
    <t>10</t>
  </si>
  <si>
    <t>Карелия Республика</t>
  </si>
  <si>
    <t>15</t>
  </si>
  <si>
    <t>11</t>
  </si>
  <si>
    <t>Коми Республика</t>
  </si>
  <si>
    <t>57</t>
  </si>
  <si>
    <t>12</t>
  </si>
  <si>
    <t>Марий Эл Республика</t>
  </si>
  <si>
    <t>37</t>
  </si>
  <si>
    <t>13</t>
  </si>
  <si>
    <t>Мордовия Республика</t>
  </si>
  <si>
    <t>14</t>
  </si>
  <si>
    <t>Саха (Якутия) Республика</t>
  </si>
  <si>
    <t>77</t>
  </si>
  <si>
    <t>Северная Осетия - Алания Республика</t>
  </si>
  <si>
    <t>16</t>
  </si>
  <si>
    <t>Татарстан Республика</t>
  </si>
  <si>
    <t>27</t>
  </si>
  <si>
    <t>17</t>
  </si>
  <si>
    <t>Тыва Республика</t>
  </si>
  <si>
    <t>36</t>
  </si>
  <si>
    <t>75</t>
  </si>
  <si>
    <t>18</t>
  </si>
  <si>
    <t>Удмуртская Республика</t>
  </si>
  <si>
    <t>52</t>
  </si>
  <si>
    <t>19</t>
  </si>
  <si>
    <t>Хакасия Республика</t>
  </si>
  <si>
    <t>53</t>
  </si>
  <si>
    <t>20</t>
  </si>
  <si>
    <t>Чеченская Республика</t>
  </si>
  <si>
    <t>47</t>
  </si>
  <si>
    <t>24</t>
  </si>
  <si>
    <t>21</t>
  </si>
  <si>
    <t xml:space="preserve">Чувашская Республика - Чувашия </t>
  </si>
  <si>
    <t>48</t>
  </si>
  <si>
    <t>23</t>
  </si>
  <si>
    <t>22</t>
  </si>
  <si>
    <t>Алтайский край</t>
  </si>
  <si>
    <t>56</t>
  </si>
  <si>
    <t>Краснодарский край</t>
  </si>
  <si>
    <t>86</t>
  </si>
  <si>
    <t>Красноярский край</t>
  </si>
  <si>
    <t>29</t>
  </si>
  <si>
    <t>25</t>
  </si>
  <si>
    <t>Приморский край</t>
  </si>
  <si>
    <t>46</t>
  </si>
  <si>
    <t>69</t>
  </si>
  <si>
    <t>Ставропольский край</t>
  </si>
  <si>
    <t>42</t>
  </si>
  <si>
    <t>Хабаровский край</t>
  </si>
  <si>
    <t>28</t>
  </si>
  <si>
    <t>Амурская область</t>
  </si>
  <si>
    <t>Архангельская область</t>
  </si>
  <si>
    <t>55</t>
  </si>
  <si>
    <t>30</t>
  </si>
  <si>
    <t>Астраханская область</t>
  </si>
  <si>
    <t>60</t>
  </si>
  <si>
    <t>31</t>
  </si>
  <si>
    <t>Белгородская область</t>
  </si>
  <si>
    <t>32</t>
  </si>
  <si>
    <t>Брянская область</t>
  </si>
  <si>
    <t>33</t>
  </si>
  <si>
    <t>Владимирская область</t>
  </si>
  <si>
    <t>34</t>
  </si>
  <si>
    <t>Волгоградская область</t>
  </si>
  <si>
    <t>35</t>
  </si>
  <si>
    <t>Вологодская область</t>
  </si>
  <si>
    <t>Воронежская область</t>
  </si>
  <si>
    <t>92</t>
  </si>
  <si>
    <t>43</t>
  </si>
  <si>
    <t>Ивановская область</t>
  </si>
  <si>
    <t>38</t>
  </si>
  <si>
    <t>Иркутская область</t>
  </si>
  <si>
    <t>64</t>
  </si>
  <si>
    <t>63</t>
  </si>
  <si>
    <t>39</t>
  </si>
  <si>
    <t>Калининградская область</t>
  </si>
  <si>
    <t>40</t>
  </si>
  <si>
    <t>Калужская область</t>
  </si>
  <si>
    <t>Камчатский край</t>
  </si>
  <si>
    <t>Кемеровская область</t>
  </si>
  <si>
    <t>Кировская область</t>
  </si>
  <si>
    <t>44</t>
  </si>
  <si>
    <t>Костромская область</t>
  </si>
  <si>
    <t>45</t>
  </si>
  <si>
    <t>Курганская область</t>
  </si>
  <si>
    <t>Курская область</t>
  </si>
  <si>
    <t>Ленинградская область</t>
  </si>
  <si>
    <t>Липецкая область</t>
  </si>
  <si>
    <t>50</t>
  </si>
  <si>
    <t>49</t>
  </si>
  <si>
    <t>Магаданская область</t>
  </si>
  <si>
    <t>Московская область</t>
  </si>
  <si>
    <t>51</t>
  </si>
  <si>
    <t>Мурманская область</t>
  </si>
  <si>
    <t>Нижегородская область</t>
  </si>
  <si>
    <t>Новгородская область</t>
  </si>
  <si>
    <t>68</t>
  </si>
  <si>
    <t>54</t>
  </si>
  <si>
    <t>Новосибирская область</t>
  </si>
  <si>
    <t>83</t>
  </si>
  <si>
    <t>Омская область</t>
  </si>
  <si>
    <t>Оренбургская область</t>
  </si>
  <si>
    <t>Орловская область</t>
  </si>
  <si>
    <t>58</t>
  </si>
  <si>
    <t>Пензенская область</t>
  </si>
  <si>
    <t>Пермский край</t>
  </si>
  <si>
    <t>Псковская область</t>
  </si>
  <si>
    <t>61</t>
  </si>
  <si>
    <t>Ростовская область</t>
  </si>
  <si>
    <t>62</t>
  </si>
  <si>
    <t>Рязанская область</t>
  </si>
  <si>
    <t>91</t>
  </si>
  <si>
    <t>Самарская область</t>
  </si>
  <si>
    <t>Саратовская область</t>
  </si>
  <si>
    <t>Сахалинская область</t>
  </si>
  <si>
    <t>66</t>
  </si>
  <si>
    <t>Свердловская область</t>
  </si>
  <si>
    <t>67</t>
  </si>
  <si>
    <t>Смоленская область</t>
  </si>
  <si>
    <t>Тамбовская область</t>
  </si>
  <si>
    <t>Тверская область</t>
  </si>
  <si>
    <t>70</t>
  </si>
  <si>
    <t>Томская область</t>
  </si>
  <si>
    <t>73</t>
  </si>
  <si>
    <t>71</t>
  </si>
  <si>
    <t>Тульская область</t>
  </si>
  <si>
    <t>72</t>
  </si>
  <si>
    <t>Тюменская область</t>
  </si>
  <si>
    <t>Ульяновская область</t>
  </si>
  <si>
    <t>74</t>
  </si>
  <si>
    <t>Челябинская область</t>
  </si>
  <si>
    <t>Забайкальский край</t>
  </si>
  <si>
    <t>Ярославская область</t>
  </si>
  <si>
    <t>Москва город</t>
  </si>
  <si>
    <t>78</t>
  </si>
  <si>
    <t>Санкт-Петербург город</t>
  </si>
  <si>
    <t>79</t>
  </si>
  <si>
    <t>Еврейская автономная область</t>
  </si>
  <si>
    <t>Ненецкий автономный округ</t>
  </si>
  <si>
    <t xml:space="preserve">Ханты-Мансийский автономный округ - Югра </t>
  </si>
  <si>
    <t>87</t>
  </si>
  <si>
    <t>Чукотский автономный округ</t>
  </si>
  <si>
    <t>89</t>
  </si>
  <si>
    <t>Ямало-Ненецкий автономный округ</t>
  </si>
  <si>
    <t>Крым Республика</t>
  </si>
  <si>
    <t>Севастополь город</t>
  </si>
  <si>
    <t>Нарушения, зафиксированные системой при направлении Запросов</t>
  </si>
  <si>
    <t>просроченных ответов, шт.</t>
  </si>
  <si>
    <t>не определены поставщики ЖКУ, шт.</t>
  </si>
  <si>
    <t>всего нарушений</t>
  </si>
  <si>
    <t>17.01.2022 - 23.01.2022</t>
  </si>
  <si>
    <t>Период</t>
  </si>
  <si>
    <t>-</t>
  </si>
  <si>
    <t>Отображать сведения в разрезе выбранных уполномоченных организаций</t>
  </si>
  <si>
    <t>Российская Федерация</t>
  </si>
  <si>
    <t>Ответов предоставлено в срок, шт.</t>
  </si>
  <si>
    <t>Подано запросов, 
шт.</t>
  </si>
  <si>
    <t>Ответов с информацией о наличии задолженности, шт.</t>
  </si>
  <si>
    <t>Просроченных ответов, шт.</t>
  </si>
  <si>
    <t>всего нарушений,
шт.</t>
  </si>
  <si>
    <t>Количество направленных жалоб в ГЖИ по запросам,
шт.</t>
  </si>
  <si>
    <t>Всего ответов, 
шт.</t>
  </si>
  <si>
    <t>% просроченных ответов</t>
  </si>
  <si>
    <t>на 09.01</t>
  </si>
  <si>
    <t>Статистика запросов о наличии или отсутствии задолженности по оплате за ЖКУ
период с 09.01.2022 г. по 23.01.2022 г.
Данные по субъектам РФ</t>
  </si>
  <si>
    <t>8=6+7</t>
  </si>
  <si>
    <t>11=4/10*100</t>
  </si>
  <si>
    <t>Республика Кабардино-Балкария</t>
  </si>
  <si>
    <t>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</si>
</sst>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Font="1" applyBorder="1"/>
    <xf numFmtId="0" fontId="0" fillId="0" borderId="0" xfId="0" applyFont="1"/>
    <xf numFmtId="0" fontId="0" fillId="2" borderId="2" xfId="0" applyNumberFormat="1" applyFont="1" applyFill="1" applyBorder="1" applyAlignment="1">
      <alignment horizontal="left" vertical="center" wrapText="1"/>
    </xf>
    <xf numFmtId="164" fontId="2" fillId="0" borderId="3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0" borderId="3" xfId="1" applyNumberFormat="1" applyFont="1" applyBorder="1" applyAlignment="1">
      <alignment horizontal="center" wrapText="1"/>
    </xf>
    <xf numFmtId="165" fontId="4" fillId="0" borderId="3" xfId="2" applyNumberFormat="1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164" fontId="2" fillId="0" borderId="3" xfId="1" applyNumberFormat="1" applyFont="1" applyBorder="1" applyAlignment="1">
      <alignment horizontal="center" wrapText="1"/>
    </xf>
    <xf numFmtId="165" fontId="2" fillId="0" borderId="3" xfId="2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164" fontId="2" fillId="0" borderId="0" xfId="1" applyNumberFormat="1" applyFont="1" applyAlignment="1">
      <alignment wrapText="1"/>
    </xf>
    <xf numFmtId="165" fontId="2" fillId="0" borderId="0" xfId="2" applyNumberFormat="1" applyFont="1" applyAlignment="1">
      <alignment wrapText="1"/>
    </xf>
    <xf numFmtId="0" fontId="2" fillId="0" borderId="3" xfId="1" applyNumberFormat="1" applyFont="1" applyBorder="1" applyAlignment="1">
      <alignment horizontal="center" vertical="center"/>
    </xf>
    <xf numFmtId="0" fontId="2" fillId="0" borderId="3" xfId="1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0" xfId="0" applyNumberFormat="1" applyFont="1"/>
    <xf numFmtId="49" fontId="2" fillId="0" borderId="3" xfId="0" applyNumberFormat="1" applyFont="1" applyBorder="1" applyAlignment="1">
      <alignment horizontal="center" vertic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  <dxf>
      <fill>
        <patternFill patternType="solid"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2"/>
  <sheetViews>
    <sheetView tabSelected="1" zoomScale="60" zoomScaleNormal="60" workbookViewId="0">
      <selection activeCell="Y17" sqref="Y17"/>
    </sheetView>
  </sheetViews>
  <sheetFormatPr defaultColWidth="8.7109375" defaultRowHeight="18.75" x14ac:dyDescent="0.3"/>
  <cols>
    <col min="1" max="1" width="8.28515625" style="20" customWidth="1"/>
    <col min="2" max="2" width="57.28515625" style="20" bestFit="1" customWidth="1"/>
    <col min="3" max="3" width="19.85546875" style="8" customWidth="1"/>
    <col min="4" max="4" width="18.85546875" style="8" customWidth="1" collapsed="1"/>
    <col min="5" max="5" width="23.7109375" style="8" customWidth="1" collapsed="1"/>
    <col min="6" max="6" width="28.7109375" style="8" hidden="1" customWidth="1" collapsed="1"/>
    <col min="7" max="7" width="15.7109375" style="8" hidden="1" customWidth="1"/>
    <col min="8" max="8" width="24" style="8" customWidth="1"/>
    <col min="9" max="9" width="27.28515625" style="8" hidden="1" customWidth="1" collapsed="1"/>
    <col min="10" max="10" width="10.5703125" style="8" hidden="1" customWidth="1"/>
    <col min="11" max="11" width="27.28515625" style="8" customWidth="1"/>
    <col min="12" max="12" width="21.5703125" style="8" hidden="1" customWidth="1" collapsed="1"/>
    <col min="13" max="13" width="17.140625" style="8" hidden="1" customWidth="1"/>
    <col min="14" max="14" width="18.7109375" style="8" customWidth="1"/>
    <col min="15" max="15" width="21.7109375" style="8" customWidth="1" collapsed="1"/>
    <col min="16" max="16" width="17" style="21" bestFit="1" customWidth="1"/>
    <col min="17" max="17" width="21.5703125" style="22" customWidth="1"/>
    <col min="18" max="18" width="8.7109375" style="8"/>
    <col min="19" max="19" width="14.85546875" style="8" bestFit="1" customWidth="1"/>
    <col min="20" max="20" width="9.42578125" style="8" bestFit="1" customWidth="1"/>
    <col min="21" max="30" width="8.7109375" style="8"/>
    <col min="31" max="16384" width="8.7109375" style="8" collapsed="1"/>
  </cols>
  <sheetData>
    <row r="1" spans="1:20" ht="67.5" customHeight="1" x14ac:dyDescent="0.3">
      <c r="A1" s="29" t="s">
        <v>191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20" ht="20.25" customHeight="1" x14ac:dyDescent="0.3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0" s="9" customFormat="1" ht="29.45" customHeight="1" x14ac:dyDescent="0.25">
      <c r="A3" s="33" t="s">
        <v>0</v>
      </c>
      <c r="B3" s="33"/>
      <c r="C3" s="26" t="s">
        <v>183</v>
      </c>
      <c r="D3" s="26" t="s">
        <v>182</v>
      </c>
      <c r="E3" s="26" t="s">
        <v>184</v>
      </c>
      <c r="F3" s="25" t="s">
        <v>173</v>
      </c>
      <c r="G3" s="25"/>
      <c r="H3" s="25"/>
      <c r="I3" s="25"/>
      <c r="J3" s="25"/>
      <c r="K3" s="25"/>
      <c r="L3" s="25"/>
      <c r="M3" s="25"/>
      <c r="N3" s="25"/>
      <c r="O3" s="26" t="s">
        <v>187</v>
      </c>
      <c r="P3" s="25" t="s">
        <v>188</v>
      </c>
      <c r="Q3" s="25" t="s">
        <v>189</v>
      </c>
    </row>
    <row r="4" spans="1:20" s="9" customFormat="1" ht="29.45" customHeight="1" x14ac:dyDescent="0.25">
      <c r="A4" s="33"/>
      <c r="B4" s="33"/>
      <c r="C4" s="27"/>
      <c r="D4" s="27"/>
      <c r="E4" s="27"/>
      <c r="F4" s="25"/>
      <c r="G4" s="25"/>
      <c r="H4" s="25"/>
      <c r="I4" s="25"/>
      <c r="J4" s="25"/>
      <c r="K4" s="25"/>
      <c r="L4" s="25"/>
      <c r="M4" s="25"/>
      <c r="N4" s="25"/>
      <c r="O4" s="27"/>
      <c r="P4" s="25"/>
      <c r="Q4" s="25"/>
    </row>
    <row r="5" spans="1:20" s="12" customFormat="1" ht="92.25" customHeight="1" x14ac:dyDescent="0.3">
      <c r="A5" s="10" t="s">
        <v>2</v>
      </c>
      <c r="B5" s="10" t="s">
        <v>1</v>
      </c>
      <c r="C5" s="28"/>
      <c r="D5" s="28"/>
      <c r="E5" s="28"/>
      <c r="F5" s="11" t="s">
        <v>174</v>
      </c>
      <c r="G5" s="11" t="s">
        <v>190</v>
      </c>
      <c r="H5" s="11" t="s">
        <v>185</v>
      </c>
      <c r="I5" s="11" t="s">
        <v>175</v>
      </c>
      <c r="J5" s="11" t="s">
        <v>190</v>
      </c>
      <c r="K5" s="11" t="s">
        <v>175</v>
      </c>
      <c r="L5" s="11" t="s">
        <v>176</v>
      </c>
      <c r="M5" s="11" t="s">
        <v>190</v>
      </c>
      <c r="N5" s="11" t="s">
        <v>186</v>
      </c>
      <c r="O5" s="28"/>
      <c r="P5" s="25"/>
      <c r="Q5" s="25"/>
    </row>
    <row r="6" spans="1:20" s="17" customFormat="1" x14ac:dyDescent="0.3">
      <c r="A6" s="13"/>
      <c r="B6" s="13" t="s">
        <v>181</v>
      </c>
      <c r="C6" s="14">
        <f t="shared" ref="C6:O6" si="0">SUM(C8:C91)</f>
        <v>6247002</v>
      </c>
      <c r="D6" s="14">
        <f t="shared" si="0"/>
        <v>300954</v>
      </c>
      <c r="E6" s="14">
        <f t="shared" si="0"/>
        <v>69512</v>
      </c>
      <c r="F6" s="14">
        <f t="shared" si="0"/>
        <v>13039405</v>
      </c>
      <c r="G6" s="14">
        <f t="shared" si="0"/>
        <v>8576424</v>
      </c>
      <c r="H6" s="14">
        <f t="shared" si="0"/>
        <v>4462981</v>
      </c>
      <c r="I6" s="14">
        <f t="shared" si="0"/>
        <v>5578</v>
      </c>
      <c r="J6" s="14">
        <f t="shared" si="0"/>
        <v>3245</v>
      </c>
      <c r="K6" s="14">
        <f t="shared" si="0"/>
        <v>2381</v>
      </c>
      <c r="L6" s="14">
        <f t="shared" si="0"/>
        <v>13044983</v>
      </c>
      <c r="M6" s="14">
        <f t="shared" si="0"/>
        <v>8579669</v>
      </c>
      <c r="N6" s="14">
        <f t="shared" si="0"/>
        <v>4465362</v>
      </c>
      <c r="O6" s="14">
        <f t="shared" si="0"/>
        <v>17070</v>
      </c>
      <c r="P6" s="15">
        <f>D6+H6</f>
        <v>4763935</v>
      </c>
      <c r="Q6" s="16">
        <f>H6/P6</f>
        <v>0.93682659398165591</v>
      </c>
    </row>
    <row r="7" spans="1:20" s="12" customFormat="1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  <c r="F7" s="5"/>
      <c r="G7" s="5"/>
      <c r="H7" s="5">
        <v>6</v>
      </c>
      <c r="I7" s="5"/>
      <c r="J7" s="5"/>
      <c r="K7" s="5">
        <v>7</v>
      </c>
      <c r="L7" s="5"/>
      <c r="M7" s="5"/>
      <c r="N7" s="5" t="s">
        <v>192</v>
      </c>
      <c r="O7" s="5">
        <v>9</v>
      </c>
      <c r="P7" s="5">
        <v>10</v>
      </c>
      <c r="Q7" s="5" t="s">
        <v>193</v>
      </c>
    </row>
    <row r="8" spans="1:20" x14ac:dyDescent="0.3">
      <c r="A8" s="6" t="s">
        <v>61</v>
      </c>
      <c r="B8" s="7" t="s">
        <v>65</v>
      </c>
      <c r="C8" s="23">
        <v>832092</v>
      </c>
      <c r="D8" s="23">
        <v>194</v>
      </c>
      <c r="E8" s="23">
        <v>4</v>
      </c>
      <c r="F8" s="4">
        <v>714242</v>
      </c>
      <c r="G8" s="23">
        <v>707239</v>
      </c>
      <c r="H8" s="4">
        <f t="shared" ref="H8:H39" si="1">F8-G8</f>
        <v>7003</v>
      </c>
      <c r="I8" s="4">
        <v>426</v>
      </c>
      <c r="J8" s="23">
        <v>315</v>
      </c>
      <c r="K8" s="4">
        <f t="shared" ref="K8:K39" si="2">I8-J8</f>
        <v>111</v>
      </c>
      <c r="L8" s="4">
        <v>714668</v>
      </c>
      <c r="M8" s="23">
        <v>707554</v>
      </c>
      <c r="N8" s="4">
        <f>H8+K8</f>
        <v>7114</v>
      </c>
      <c r="O8" s="23">
        <v>86</v>
      </c>
      <c r="P8" s="18">
        <f t="shared" ref="P8:P39" si="3">D8+H8</f>
        <v>7197</v>
      </c>
      <c r="Q8" s="19">
        <f t="shared" ref="Q8:Q39" si="4">IF(P8&gt;0,H8/P8,1)</f>
        <v>0.97304432402389884</v>
      </c>
      <c r="S8" s="34"/>
      <c r="T8" s="34"/>
    </row>
    <row r="9" spans="1:20" ht="30" customHeight="1" x14ac:dyDescent="0.3">
      <c r="A9" s="6" t="s">
        <v>142</v>
      </c>
      <c r="B9" s="7" t="s">
        <v>143</v>
      </c>
      <c r="C9" s="23">
        <v>604985</v>
      </c>
      <c r="D9" s="23">
        <v>123516</v>
      </c>
      <c r="E9" s="23">
        <v>6790</v>
      </c>
      <c r="F9" s="4">
        <v>991126</v>
      </c>
      <c r="G9" s="23">
        <v>533046</v>
      </c>
      <c r="H9" s="4">
        <f t="shared" si="1"/>
        <v>458080</v>
      </c>
      <c r="I9" s="4">
        <v>95</v>
      </c>
      <c r="J9" s="23">
        <v>32</v>
      </c>
      <c r="K9" s="4">
        <f t="shared" si="2"/>
        <v>63</v>
      </c>
      <c r="L9" s="4">
        <v>991221</v>
      </c>
      <c r="M9" s="23">
        <v>533078</v>
      </c>
      <c r="N9" s="4">
        <f t="shared" ref="N9:N72" si="5">H9+K9</f>
        <v>458143</v>
      </c>
      <c r="O9" s="23">
        <v>708</v>
      </c>
      <c r="P9" s="18">
        <f t="shared" si="3"/>
        <v>581596</v>
      </c>
      <c r="Q9" s="19">
        <f t="shared" si="4"/>
        <v>0.78762577459267258</v>
      </c>
      <c r="S9" s="34"/>
      <c r="T9" s="34"/>
    </row>
    <row r="10" spans="1:20" x14ac:dyDescent="0.3">
      <c r="A10" s="6" t="s">
        <v>7</v>
      </c>
      <c r="B10" s="7" t="s">
        <v>8</v>
      </c>
      <c r="C10" s="23">
        <v>419506</v>
      </c>
      <c r="D10" s="23">
        <v>30377</v>
      </c>
      <c r="E10" s="23">
        <v>6866</v>
      </c>
      <c r="F10" s="4">
        <v>1239999</v>
      </c>
      <c r="G10" s="23">
        <v>851931</v>
      </c>
      <c r="H10" s="4">
        <f t="shared" si="1"/>
        <v>388068</v>
      </c>
      <c r="I10" s="4">
        <v>59</v>
      </c>
      <c r="J10" s="23">
        <v>45</v>
      </c>
      <c r="K10" s="4">
        <f t="shared" si="2"/>
        <v>14</v>
      </c>
      <c r="L10" s="4">
        <v>1240058</v>
      </c>
      <c r="M10" s="23">
        <v>851976</v>
      </c>
      <c r="N10" s="4">
        <f t="shared" si="5"/>
        <v>388082</v>
      </c>
      <c r="O10" s="23">
        <v>6927</v>
      </c>
      <c r="P10" s="18">
        <f t="shared" si="3"/>
        <v>418445</v>
      </c>
      <c r="Q10" s="19">
        <f t="shared" si="4"/>
        <v>0.92740503530929996</v>
      </c>
      <c r="S10" s="34"/>
      <c r="T10" s="34"/>
    </row>
    <row r="11" spans="1:20" x14ac:dyDescent="0.3">
      <c r="A11" s="6" t="s">
        <v>100</v>
      </c>
      <c r="B11" s="7" t="s">
        <v>139</v>
      </c>
      <c r="C11" s="23">
        <v>390556</v>
      </c>
      <c r="D11" s="23">
        <v>801</v>
      </c>
      <c r="E11" s="23">
        <v>1415</v>
      </c>
      <c r="F11" s="4">
        <v>142578</v>
      </c>
      <c r="G11" s="23">
        <v>94</v>
      </c>
      <c r="H11" s="4">
        <f t="shared" si="1"/>
        <v>142484</v>
      </c>
      <c r="I11" s="4">
        <v>0</v>
      </c>
      <c r="J11" s="23">
        <v>0</v>
      </c>
      <c r="K11" s="4">
        <f t="shared" si="2"/>
        <v>0</v>
      </c>
      <c r="L11" s="4">
        <v>142578</v>
      </c>
      <c r="M11" s="23">
        <v>94</v>
      </c>
      <c r="N11" s="4">
        <f t="shared" si="5"/>
        <v>142484</v>
      </c>
      <c r="O11" s="23">
        <v>20</v>
      </c>
      <c r="P11" s="18">
        <f t="shared" si="3"/>
        <v>143285</v>
      </c>
      <c r="Q11" s="19">
        <f t="shared" si="4"/>
        <v>0.9944097428202533</v>
      </c>
      <c r="S11" s="34"/>
      <c r="T11" s="34"/>
    </row>
    <row r="12" spans="1:20" ht="27.75" customHeight="1" x14ac:dyDescent="0.3">
      <c r="A12" s="6" t="s">
        <v>41</v>
      </c>
      <c r="B12" s="7" t="s">
        <v>42</v>
      </c>
      <c r="C12" s="23">
        <v>326561</v>
      </c>
      <c r="D12" s="23">
        <v>1856</v>
      </c>
      <c r="E12" s="23">
        <v>3915</v>
      </c>
      <c r="F12" s="4">
        <v>406498</v>
      </c>
      <c r="G12" s="23">
        <v>1910</v>
      </c>
      <c r="H12" s="4">
        <f t="shared" si="1"/>
        <v>404588</v>
      </c>
      <c r="I12" s="4">
        <v>10</v>
      </c>
      <c r="J12" s="23">
        <v>34</v>
      </c>
      <c r="K12" s="4">
        <v>24</v>
      </c>
      <c r="L12" s="4">
        <v>406508</v>
      </c>
      <c r="M12" s="23">
        <v>1944</v>
      </c>
      <c r="N12" s="4">
        <f t="shared" si="5"/>
        <v>404612</v>
      </c>
      <c r="O12" s="4">
        <v>0</v>
      </c>
      <c r="P12" s="18">
        <f t="shared" si="3"/>
        <v>406444</v>
      </c>
      <c r="Q12" s="19">
        <f t="shared" si="4"/>
        <v>0.99543356526360338</v>
      </c>
      <c r="S12" s="34"/>
      <c r="T12" s="34"/>
    </row>
    <row r="13" spans="1:20" ht="31.5" customHeight="1" x14ac:dyDescent="0.3">
      <c r="A13" s="6" t="s">
        <v>97</v>
      </c>
      <c r="B13" s="7" t="s">
        <v>98</v>
      </c>
      <c r="C13" s="23">
        <v>259789</v>
      </c>
      <c r="D13" s="23">
        <v>297</v>
      </c>
      <c r="E13" s="23">
        <v>64</v>
      </c>
      <c r="F13" s="4">
        <v>19731</v>
      </c>
      <c r="G13" s="23">
        <v>17409</v>
      </c>
      <c r="H13" s="4">
        <f t="shared" si="1"/>
        <v>2322</v>
      </c>
      <c r="I13" s="4">
        <v>63</v>
      </c>
      <c r="J13" s="23">
        <v>48</v>
      </c>
      <c r="K13" s="4">
        <f t="shared" si="2"/>
        <v>15</v>
      </c>
      <c r="L13" s="4">
        <v>19794</v>
      </c>
      <c r="M13" s="23">
        <v>17457</v>
      </c>
      <c r="N13" s="4">
        <f t="shared" si="5"/>
        <v>2337</v>
      </c>
      <c r="O13" s="4">
        <v>46</v>
      </c>
      <c r="P13" s="18">
        <f t="shared" si="3"/>
        <v>2619</v>
      </c>
      <c r="Q13" s="19">
        <f t="shared" si="4"/>
        <v>0.88659793814432986</v>
      </c>
      <c r="S13" s="34"/>
      <c r="T13" s="34"/>
    </row>
    <row r="14" spans="1:20" ht="26.25" customHeight="1" x14ac:dyDescent="0.3">
      <c r="A14" s="6" t="s">
        <v>89</v>
      </c>
      <c r="B14" s="7" t="s">
        <v>90</v>
      </c>
      <c r="C14" s="23">
        <v>254878</v>
      </c>
      <c r="D14" s="23">
        <v>4774</v>
      </c>
      <c r="E14" s="23">
        <v>873</v>
      </c>
      <c r="F14" s="4">
        <v>147344</v>
      </c>
      <c r="G14" s="23">
        <v>144427</v>
      </c>
      <c r="H14" s="4">
        <f t="shared" si="1"/>
        <v>2917</v>
      </c>
      <c r="I14" s="4">
        <v>28</v>
      </c>
      <c r="J14" s="23">
        <v>6</v>
      </c>
      <c r="K14" s="4">
        <f t="shared" si="2"/>
        <v>22</v>
      </c>
      <c r="L14" s="4">
        <v>147372</v>
      </c>
      <c r="M14" s="23">
        <v>144433</v>
      </c>
      <c r="N14" s="4">
        <f t="shared" si="5"/>
        <v>2939</v>
      </c>
      <c r="O14" s="4">
        <v>526</v>
      </c>
      <c r="P14" s="18">
        <f t="shared" si="3"/>
        <v>7691</v>
      </c>
      <c r="Q14" s="19">
        <f t="shared" si="4"/>
        <v>0.37927447666103237</v>
      </c>
      <c r="S14" s="34"/>
      <c r="T14" s="34"/>
    </row>
    <row r="15" spans="1:20" ht="27" customHeight="1" x14ac:dyDescent="0.3">
      <c r="A15" s="6" t="s">
        <v>79</v>
      </c>
      <c r="B15" s="7" t="s">
        <v>127</v>
      </c>
      <c r="C15" s="23">
        <v>229833</v>
      </c>
      <c r="D15" s="23">
        <v>51387</v>
      </c>
      <c r="E15" s="23">
        <v>5463</v>
      </c>
      <c r="F15" s="4">
        <v>746901</v>
      </c>
      <c r="G15" s="23">
        <v>569809</v>
      </c>
      <c r="H15" s="4">
        <f t="shared" si="1"/>
        <v>177092</v>
      </c>
      <c r="I15" s="4">
        <v>275</v>
      </c>
      <c r="J15" s="23">
        <v>207</v>
      </c>
      <c r="K15" s="4">
        <f t="shared" si="2"/>
        <v>68</v>
      </c>
      <c r="L15" s="4">
        <v>747176</v>
      </c>
      <c r="M15" s="23">
        <v>570016</v>
      </c>
      <c r="N15" s="4">
        <f t="shared" si="5"/>
        <v>177160</v>
      </c>
      <c r="O15" s="4">
        <v>32</v>
      </c>
      <c r="P15" s="18">
        <f t="shared" si="3"/>
        <v>228479</v>
      </c>
      <c r="Q15" s="19">
        <f t="shared" si="4"/>
        <v>0.77509092739376484</v>
      </c>
      <c r="S15" s="34"/>
      <c r="T15" s="34"/>
    </row>
    <row r="16" spans="1:20" ht="22.5" customHeight="1" x14ac:dyDescent="0.3">
      <c r="A16" s="6" t="s">
        <v>48</v>
      </c>
      <c r="B16" s="7" t="s">
        <v>49</v>
      </c>
      <c r="C16" s="23">
        <v>213427</v>
      </c>
      <c r="D16" s="4">
        <v>0</v>
      </c>
      <c r="E16" s="4">
        <v>0</v>
      </c>
      <c r="F16" s="4">
        <v>2017</v>
      </c>
      <c r="G16" s="23">
        <v>1953</v>
      </c>
      <c r="H16" s="4">
        <f t="shared" si="1"/>
        <v>64</v>
      </c>
      <c r="I16" s="4">
        <v>162</v>
      </c>
      <c r="J16" s="23">
        <v>4</v>
      </c>
      <c r="K16" s="4">
        <f t="shared" si="2"/>
        <v>158</v>
      </c>
      <c r="L16" s="4">
        <v>2179</v>
      </c>
      <c r="M16" s="23">
        <v>1957</v>
      </c>
      <c r="N16" s="4">
        <f t="shared" si="5"/>
        <v>222</v>
      </c>
      <c r="O16" s="4">
        <v>52</v>
      </c>
      <c r="P16" s="18">
        <f t="shared" si="3"/>
        <v>64</v>
      </c>
      <c r="Q16" s="19">
        <f t="shared" si="4"/>
        <v>1</v>
      </c>
      <c r="S16" s="34"/>
      <c r="T16" s="34"/>
    </row>
    <row r="17" spans="1:20" ht="26.25" customHeight="1" x14ac:dyDescent="0.3">
      <c r="A17" s="6" t="s">
        <v>95</v>
      </c>
      <c r="B17" s="7" t="s">
        <v>107</v>
      </c>
      <c r="C17" s="23">
        <v>199001</v>
      </c>
      <c r="D17" s="4">
        <v>35149</v>
      </c>
      <c r="E17" s="4">
        <v>2615</v>
      </c>
      <c r="F17" s="4">
        <v>237712</v>
      </c>
      <c r="G17" s="23">
        <v>77515</v>
      </c>
      <c r="H17" s="4">
        <f t="shared" si="1"/>
        <v>160197</v>
      </c>
      <c r="I17" s="4">
        <v>192</v>
      </c>
      <c r="J17" s="23">
        <v>56</v>
      </c>
      <c r="K17" s="4">
        <f t="shared" si="2"/>
        <v>136</v>
      </c>
      <c r="L17" s="4">
        <v>237904</v>
      </c>
      <c r="M17" s="23">
        <v>77571</v>
      </c>
      <c r="N17" s="4">
        <f t="shared" si="5"/>
        <v>160333</v>
      </c>
      <c r="O17" s="4">
        <v>37</v>
      </c>
      <c r="P17" s="18">
        <f t="shared" si="3"/>
        <v>195346</v>
      </c>
      <c r="Q17" s="19">
        <f t="shared" si="4"/>
        <v>0.82006798193973773</v>
      </c>
      <c r="S17" s="34"/>
      <c r="T17" s="34"/>
    </row>
    <row r="18" spans="1:20" ht="24" customHeight="1" x14ac:dyDescent="0.3">
      <c r="A18" s="6" t="s">
        <v>26</v>
      </c>
      <c r="B18" s="7" t="s">
        <v>27</v>
      </c>
      <c r="C18" s="23">
        <v>194059</v>
      </c>
      <c r="D18" s="4">
        <v>0</v>
      </c>
      <c r="E18" s="4">
        <v>3588</v>
      </c>
      <c r="F18" s="4">
        <v>208145</v>
      </c>
      <c r="G18" s="23">
        <v>14074</v>
      </c>
      <c r="H18" s="4">
        <f t="shared" si="1"/>
        <v>194071</v>
      </c>
      <c r="I18" s="4">
        <v>0</v>
      </c>
      <c r="J18" s="23">
        <v>0</v>
      </c>
      <c r="K18" s="4">
        <f t="shared" si="2"/>
        <v>0</v>
      </c>
      <c r="L18" s="4">
        <v>208145</v>
      </c>
      <c r="M18" s="23">
        <v>14074</v>
      </c>
      <c r="N18" s="4">
        <f t="shared" si="5"/>
        <v>194071</v>
      </c>
      <c r="O18" s="4">
        <v>5</v>
      </c>
      <c r="P18" s="18">
        <f t="shared" si="3"/>
        <v>194071</v>
      </c>
      <c r="Q18" s="19">
        <f t="shared" si="4"/>
        <v>1</v>
      </c>
      <c r="S18" s="34"/>
      <c r="T18" s="34"/>
    </row>
    <row r="19" spans="1:20" ht="30" customHeight="1" x14ac:dyDescent="0.3">
      <c r="A19" s="6" t="s">
        <v>74</v>
      </c>
      <c r="B19" s="7" t="s">
        <v>106</v>
      </c>
      <c r="C19" s="23">
        <v>193860</v>
      </c>
      <c r="D19" s="4">
        <v>183</v>
      </c>
      <c r="E19" s="4">
        <v>3</v>
      </c>
      <c r="F19" s="4">
        <v>8831</v>
      </c>
      <c r="G19" s="23">
        <v>8616</v>
      </c>
      <c r="H19" s="4">
        <f t="shared" si="1"/>
        <v>215</v>
      </c>
      <c r="I19" s="4">
        <v>0</v>
      </c>
      <c r="J19" s="23">
        <v>0</v>
      </c>
      <c r="K19" s="4">
        <f t="shared" si="2"/>
        <v>0</v>
      </c>
      <c r="L19" s="4">
        <v>8831</v>
      </c>
      <c r="M19" s="23">
        <v>8616</v>
      </c>
      <c r="N19" s="4">
        <f t="shared" si="5"/>
        <v>215</v>
      </c>
      <c r="O19" s="4">
        <v>128</v>
      </c>
      <c r="P19" s="18">
        <f t="shared" si="3"/>
        <v>398</v>
      </c>
      <c r="Q19" s="19">
        <f t="shared" si="4"/>
        <v>0.54020100502512558</v>
      </c>
      <c r="S19" s="34"/>
      <c r="T19" s="34"/>
    </row>
    <row r="20" spans="1:20" ht="26.25" customHeight="1" x14ac:dyDescent="0.3">
      <c r="A20" s="6" t="s">
        <v>108</v>
      </c>
      <c r="B20" s="7" t="s">
        <v>109</v>
      </c>
      <c r="C20" s="23">
        <v>191194</v>
      </c>
      <c r="D20" s="4">
        <v>39</v>
      </c>
      <c r="E20" s="4">
        <v>3606</v>
      </c>
      <c r="F20" s="4">
        <v>516843</v>
      </c>
      <c r="G20" s="23">
        <v>326068</v>
      </c>
      <c r="H20" s="4">
        <f t="shared" si="1"/>
        <v>190775</v>
      </c>
      <c r="I20" s="4">
        <v>176</v>
      </c>
      <c r="J20" s="23">
        <v>69</v>
      </c>
      <c r="K20" s="4">
        <f t="shared" si="2"/>
        <v>107</v>
      </c>
      <c r="L20" s="4">
        <v>517019</v>
      </c>
      <c r="M20" s="23">
        <v>326137</v>
      </c>
      <c r="N20" s="4">
        <f t="shared" si="5"/>
        <v>190882</v>
      </c>
      <c r="O20" s="4">
        <v>0</v>
      </c>
      <c r="P20" s="18">
        <f t="shared" si="3"/>
        <v>190814</v>
      </c>
      <c r="Q20" s="19">
        <f t="shared" si="4"/>
        <v>0.99979561248126447</v>
      </c>
      <c r="S20" s="34"/>
      <c r="T20" s="34"/>
    </row>
    <row r="21" spans="1:20" ht="28.5" customHeight="1" x14ac:dyDescent="0.3">
      <c r="A21" s="6" t="s">
        <v>34</v>
      </c>
      <c r="B21" s="7" t="s">
        <v>96</v>
      </c>
      <c r="C21" s="23">
        <v>168067</v>
      </c>
      <c r="D21" s="4">
        <v>484</v>
      </c>
      <c r="E21" s="4">
        <v>908</v>
      </c>
      <c r="F21" s="4">
        <v>431157</v>
      </c>
      <c r="G21" s="23">
        <v>266587</v>
      </c>
      <c r="H21" s="4">
        <f t="shared" si="1"/>
        <v>164570</v>
      </c>
      <c r="I21" s="4">
        <v>243</v>
      </c>
      <c r="J21" s="23">
        <v>134</v>
      </c>
      <c r="K21" s="4">
        <f t="shared" si="2"/>
        <v>109</v>
      </c>
      <c r="L21" s="4">
        <v>431400</v>
      </c>
      <c r="M21" s="23">
        <v>266721</v>
      </c>
      <c r="N21" s="4">
        <f t="shared" si="5"/>
        <v>164679</v>
      </c>
      <c r="O21" s="4">
        <v>1</v>
      </c>
      <c r="P21" s="18">
        <f t="shared" si="3"/>
        <v>165054</v>
      </c>
      <c r="Q21" s="19">
        <f t="shared" si="4"/>
        <v>0.99706762635258761</v>
      </c>
      <c r="S21" s="34"/>
      <c r="T21" s="34"/>
    </row>
    <row r="22" spans="1:20" ht="26.25" customHeight="1" x14ac:dyDescent="0.3">
      <c r="A22" s="6" t="s">
        <v>103</v>
      </c>
      <c r="B22" s="7" t="s">
        <v>104</v>
      </c>
      <c r="C22" s="23">
        <v>165131</v>
      </c>
      <c r="D22" s="4">
        <v>12</v>
      </c>
      <c r="E22" s="4">
        <v>1007</v>
      </c>
      <c r="F22" s="4">
        <v>165106</v>
      </c>
      <c r="G22" s="23">
        <v>27</v>
      </c>
      <c r="H22" s="4">
        <f t="shared" si="1"/>
        <v>165079</v>
      </c>
      <c r="I22" s="4">
        <v>4</v>
      </c>
      <c r="J22" s="23">
        <v>0</v>
      </c>
      <c r="K22" s="4">
        <f t="shared" si="2"/>
        <v>4</v>
      </c>
      <c r="L22" s="4">
        <v>165110</v>
      </c>
      <c r="M22" s="23">
        <v>27</v>
      </c>
      <c r="N22" s="4">
        <f t="shared" si="5"/>
        <v>165083</v>
      </c>
      <c r="O22" s="4">
        <v>0</v>
      </c>
      <c r="P22" s="18">
        <f t="shared" si="3"/>
        <v>165091</v>
      </c>
      <c r="Q22" s="19">
        <f t="shared" si="4"/>
        <v>0.99992731281535641</v>
      </c>
      <c r="S22" s="34"/>
      <c r="T22" s="34"/>
    </row>
    <row r="23" spans="1:20" x14ac:dyDescent="0.3">
      <c r="A23" s="6" t="s">
        <v>60</v>
      </c>
      <c r="B23" s="7" t="s">
        <v>114</v>
      </c>
      <c r="C23" s="23">
        <v>152488</v>
      </c>
      <c r="D23" s="4">
        <v>596</v>
      </c>
      <c r="E23" s="4">
        <v>433</v>
      </c>
      <c r="F23" s="4">
        <v>61522</v>
      </c>
      <c r="G23" s="23">
        <v>993</v>
      </c>
      <c r="H23" s="4">
        <f t="shared" si="1"/>
        <v>60529</v>
      </c>
      <c r="I23" s="4">
        <v>13</v>
      </c>
      <c r="J23" s="23">
        <v>13</v>
      </c>
      <c r="K23" s="4">
        <f t="shared" si="2"/>
        <v>0</v>
      </c>
      <c r="L23" s="4">
        <v>61535</v>
      </c>
      <c r="M23" s="23">
        <v>1006</v>
      </c>
      <c r="N23" s="4">
        <f t="shared" si="5"/>
        <v>60529</v>
      </c>
      <c r="O23" s="4">
        <v>50</v>
      </c>
      <c r="P23" s="18">
        <f t="shared" si="3"/>
        <v>61125</v>
      </c>
      <c r="Q23" s="19">
        <f t="shared" si="4"/>
        <v>0.99024948875255625</v>
      </c>
      <c r="S23" s="34"/>
      <c r="T23" s="34"/>
    </row>
    <row r="24" spans="1:20" ht="28.5" customHeight="1" x14ac:dyDescent="0.3">
      <c r="A24" s="6" t="s">
        <v>29</v>
      </c>
      <c r="B24" s="7" t="s">
        <v>30</v>
      </c>
      <c r="C24" s="23">
        <v>141499</v>
      </c>
      <c r="D24" s="4">
        <v>1467</v>
      </c>
      <c r="E24" s="4">
        <v>768</v>
      </c>
      <c r="F24" s="4">
        <v>212836</v>
      </c>
      <c r="G24" s="23">
        <v>40285</v>
      </c>
      <c r="H24" s="4">
        <f t="shared" si="1"/>
        <v>172551</v>
      </c>
      <c r="I24" s="4">
        <v>1057</v>
      </c>
      <c r="J24" s="23">
        <v>809</v>
      </c>
      <c r="K24" s="4">
        <f t="shared" si="2"/>
        <v>248</v>
      </c>
      <c r="L24" s="4">
        <v>213893</v>
      </c>
      <c r="M24" s="23">
        <v>41094</v>
      </c>
      <c r="N24" s="4">
        <f t="shared" si="5"/>
        <v>172799</v>
      </c>
      <c r="O24" s="4">
        <v>202</v>
      </c>
      <c r="P24" s="18">
        <f t="shared" si="3"/>
        <v>174018</v>
      </c>
      <c r="Q24" s="19">
        <f t="shared" si="4"/>
        <v>0.99156983760300654</v>
      </c>
      <c r="S24" s="34"/>
      <c r="T24" s="34"/>
    </row>
    <row r="25" spans="1:20" x14ac:dyDescent="0.3">
      <c r="A25" s="6" t="s">
        <v>53</v>
      </c>
      <c r="B25" s="7" t="s">
        <v>122</v>
      </c>
      <c r="C25" s="23">
        <v>129879</v>
      </c>
      <c r="D25" s="4">
        <v>68</v>
      </c>
      <c r="E25" s="4">
        <v>1095</v>
      </c>
      <c r="F25" s="4">
        <v>129794</v>
      </c>
      <c r="G25" s="23">
        <v>101</v>
      </c>
      <c r="H25" s="4">
        <f t="shared" si="1"/>
        <v>129693</v>
      </c>
      <c r="I25" s="4">
        <v>94</v>
      </c>
      <c r="J25" s="23">
        <v>0</v>
      </c>
      <c r="K25" s="4">
        <f t="shared" si="2"/>
        <v>94</v>
      </c>
      <c r="L25" s="4">
        <v>129888</v>
      </c>
      <c r="M25" s="23">
        <v>101</v>
      </c>
      <c r="N25" s="4">
        <f t="shared" si="5"/>
        <v>129787</v>
      </c>
      <c r="O25" s="4">
        <v>0</v>
      </c>
      <c r="P25" s="18">
        <f t="shared" si="3"/>
        <v>129761</v>
      </c>
      <c r="Q25" s="19">
        <f t="shared" si="4"/>
        <v>0.99947595964889302</v>
      </c>
      <c r="S25" s="34"/>
      <c r="T25" s="34"/>
    </row>
    <row r="26" spans="1:20" ht="27.75" customHeight="1" x14ac:dyDescent="0.3">
      <c r="A26" s="6" t="s">
        <v>35</v>
      </c>
      <c r="B26" s="7" t="s">
        <v>36</v>
      </c>
      <c r="C26" s="23">
        <v>117994</v>
      </c>
      <c r="D26" s="4">
        <v>1298</v>
      </c>
      <c r="E26" s="4">
        <v>278</v>
      </c>
      <c r="F26" s="4">
        <v>241371</v>
      </c>
      <c r="G26" s="23">
        <v>125207</v>
      </c>
      <c r="H26" s="4">
        <f t="shared" si="1"/>
        <v>116164</v>
      </c>
      <c r="I26" s="4">
        <v>133</v>
      </c>
      <c r="J26" s="23">
        <v>65</v>
      </c>
      <c r="K26" s="4">
        <f t="shared" si="2"/>
        <v>68</v>
      </c>
      <c r="L26" s="4">
        <v>241504</v>
      </c>
      <c r="M26" s="23">
        <v>125272</v>
      </c>
      <c r="N26" s="4">
        <f t="shared" si="5"/>
        <v>116232</v>
      </c>
      <c r="O26" s="4">
        <v>485</v>
      </c>
      <c r="P26" s="18">
        <f t="shared" si="3"/>
        <v>117462</v>
      </c>
      <c r="Q26" s="19">
        <f t="shared" si="4"/>
        <v>0.9889496177487187</v>
      </c>
      <c r="S26" s="34"/>
      <c r="T26" s="34"/>
    </row>
    <row r="27" spans="1:20" ht="26.25" customHeight="1" x14ac:dyDescent="0.3">
      <c r="A27" s="6" t="s">
        <v>123</v>
      </c>
      <c r="B27" s="7" t="s">
        <v>146</v>
      </c>
      <c r="C27" s="23">
        <v>98876</v>
      </c>
      <c r="D27" s="4">
        <v>5062</v>
      </c>
      <c r="E27" s="4">
        <v>470</v>
      </c>
      <c r="F27" s="4">
        <v>88958</v>
      </c>
      <c r="G27" s="23">
        <v>13948</v>
      </c>
      <c r="H27" s="4">
        <f t="shared" si="1"/>
        <v>75010</v>
      </c>
      <c r="I27" s="4">
        <v>0</v>
      </c>
      <c r="J27" s="23">
        <v>0</v>
      </c>
      <c r="K27" s="4">
        <f t="shared" si="2"/>
        <v>0</v>
      </c>
      <c r="L27" s="4">
        <v>88958</v>
      </c>
      <c r="M27" s="23">
        <v>13948</v>
      </c>
      <c r="N27" s="4">
        <f t="shared" si="5"/>
        <v>75010</v>
      </c>
      <c r="O27" s="4">
        <v>6</v>
      </c>
      <c r="P27" s="18">
        <f t="shared" si="3"/>
        <v>80072</v>
      </c>
      <c r="Q27" s="19">
        <f t="shared" si="4"/>
        <v>0.93678189629333597</v>
      </c>
      <c r="S27" s="34"/>
      <c r="T27" s="34"/>
    </row>
    <row r="28" spans="1:20" x14ac:dyDescent="0.3">
      <c r="A28" s="6" t="s">
        <v>144</v>
      </c>
      <c r="B28" s="7" t="s">
        <v>145</v>
      </c>
      <c r="C28" s="23">
        <v>85939</v>
      </c>
      <c r="D28" s="4">
        <v>142</v>
      </c>
      <c r="E28" s="4">
        <v>3</v>
      </c>
      <c r="F28" s="4">
        <v>84440</v>
      </c>
      <c r="G28" s="23">
        <v>84396</v>
      </c>
      <c r="H28" s="4">
        <f t="shared" si="1"/>
        <v>44</v>
      </c>
      <c r="I28" s="4">
        <v>3</v>
      </c>
      <c r="J28" s="23">
        <v>3</v>
      </c>
      <c r="K28" s="4">
        <f t="shared" si="2"/>
        <v>0</v>
      </c>
      <c r="L28" s="4">
        <v>84443</v>
      </c>
      <c r="M28" s="23">
        <v>84399</v>
      </c>
      <c r="N28" s="4">
        <f t="shared" si="5"/>
        <v>44</v>
      </c>
      <c r="O28" s="4">
        <v>9</v>
      </c>
      <c r="P28" s="18">
        <f t="shared" si="3"/>
        <v>186</v>
      </c>
      <c r="Q28" s="19">
        <f t="shared" si="4"/>
        <v>0.23655913978494625</v>
      </c>
      <c r="S28" s="34"/>
      <c r="T28" s="34"/>
    </row>
    <row r="29" spans="1:20" ht="27.75" customHeight="1" x14ac:dyDescent="0.3">
      <c r="A29" s="6" t="s">
        <v>76</v>
      </c>
      <c r="B29" s="7" t="s">
        <v>77</v>
      </c>
      <c r="C29" s="23">
        <v>84966</v>
      </c>
      <c r="D29" s="4">
        <v>1808</v>
      </c>
      <c r="E29" s="4">
        <v>1463</v>
      </c>
      <c r="F29" s="4">
        <v>139269</v>
      </c>
      <c r="G29" s="23">
        <v>20991</v>
      </c>
      <c r="H29" s="4">
        <f t="shared" si="1"/>
        <v>118278</v>
      </c>
      <c r="I29" s="4">
        <v>187</v>
      </c>
      <c r="J29" s="23">
        <v>102</v>
      </c>
      <c r="K29" s="4">
        <f t="shared" si="2"/>
        <v>85</v>
      </c>
      <c r="L29" s="4">
        <v>139456</v>
      </c>
      <c r="M29" s="23">
        <v>21093</v>
      </c>
      <c r="N29" s="4">
        <f t="shared" si="5"/>
        <v>118363</v>
      </c>
      <c r="O29" s="4">
        <v>13</v>
      </c>
      <c r="P29" s="18">
        <f t="shared" si="3"/>
        <v>120086</v>
      </c>
      <c r="Q29" s="19">
        <f t="shared" si="4"/>
        <v>0.98494412337824555</v>
      </c>
      <c r="S29" s="34"/>
      <c r="T29" s="34"/>
    </row>
    <row r="30" spans="1:20" x14ac:dyDescent="0.3">
      <c r="A30" s="6" t="s">
        <v>110</v>
      </c>
      <c r="B30" s="7" t="s">
        <v>111</v>
      </c>
      <c r="C30" s="23">
        <v>81883</v>
      </c>
      <c r="D30" s="4">
        <v>1253</v>
      </c>
      <c r="E30" s="4">
        <v>268</v>
      </c>
      <c r="F30" s="4">
        <v>68858</v>
      </c>
      <c r="G30" s="23">
        <v>213</v>
      </c>
      <c r="H30" s="4">
        <f t="shared" si="1"/>
        <v>68645</v>
      </c>
      <c r="I30" s="4">
        <v>3</v>
      </c>
      <c r="J30" s="23">
        <v>0</v>
      </c>
      <c r="K30" s="4">
        <f t="shared" si="2"/>
        <v>3</v>
      </c>
      <c r="L30" s="4">
        <v>68861</v>
      </c>
      <c r="M30" s="23">
        <v>213</v>
      </c>
      <c r="N30" s="4">
        <f t="shared" si="5"/>
        <v>68648</v>
      </c>
      <c r="O30" s="4">
        <v>1</v>
      </c>
      <c r="P30" s="18">
        <f t="shared" si="3"/>
        <v>69898</v>
      </c>
      <c r="Q30" s="19">
        <f t="shared" si="4"/>
        <v>0.98207387908094657</v>
      </c>
      <c r="S30" s="34"/>
      <c r="T30" s="34"/>
    </row>
    <row r="31" spans="1:20" x14ac:dyDescent="0.3">
      <c r="A31" s="6" t="s">
        <v>16</v>
      </c>
      <c r="B31" s="7" t="s">
        <v>17</v>
      </c>
      <c r="C31" s="23">
        <v>67463</v>
      </c>
      <c r="D31" s="4">
        <v>4</v>
      </c>
      <c r="E31" s="4">
        <v>3</v>
      </c>
      <c r="F31" s="4">
        <v>291</v>
      </c>
      <c r="G31" s="23">
        <v>196</v>
      </c>
      <c r="H31" s="4">
        <f t="shared" si="1"/>
        <v>95</v>
      </c>
      <c r="I31" s="4">
        <v>763</v>
      </c>
      <c r="J31" s="23">
        <v>2</v>
      </c>
      <c r="K31" s="4">
        <f t="shared" si="2"/>
        <v>761</v>
      </c>
      <c r="L31" s="4">
        <v>1054</v>
      </c>
      <c r="M31" s="23">
        <v>198</v>
      </c>
      <c r="N31" s="4">
        <f t="shared" si="5"/>
        <v>856</v>
      </c>
      <c r="O31" s="4">
        <v>5</v>
      </c>
      <c r="P31" s="18">
        <f t="shared" si="3"/>
        <v>99</v>
      </c>
      <c r="Q31" s="19">
        <f t="shared" si="4"/>
        <v>0.95959595959595956</v>
      </c>
      <c r="S31" s="34"/>
      <c r="T31" s="34"/>
    </row>
    <row r="32" spans="1:20" ht="24" customHeight="1" x14ac:dyDescent="0.3">
      <c r="A32" s="6" t="s">
        <v>71</v>
      </c>
      <c r="B32" s="7" t="s">
        <v>112</v>
      </c>
      <c r="C32" s="23">
        <v>67031</v>
      </c>
      <c r="D32" s="4">
        <v>7</v>
      </c>
      <c r="E32" s="4">
        <v>2</v>
      </c>
      <c r="F32" s="4">
        <v>148809</v>
      </c>
      <c r="G32" s="23">
        <v>148762</v>
      </c>
      <c r="H32" s="4">
        <f t="shared" si="1"/>
        <v>47</v>
      </c>
      <c r="I32" s="4">
        <v>81</v>
      </c>
      <c r="J32" s="23">
        <v>44</v>
      </c>
      <c r="K32" s="4">
        <f t="shared" si="2"/>
        <v>37</v>
      </c>
      <c r="L32" s="4">
        <v>148890</v>
      </c>
      <c r="M32" s="23">
        <v>148806</v>
      </c>
      <c r="N32" s="4">
        <f t="shared" si="5"/>
        <v>84</v>
      </c>
      <c r="O32" s="4">
        <v>17</v>
      </c>
      <c r="P32" s="18">
        <f t="shared" si="3"/>
        <v>54</v>
      </c>
      <c r="Q32" s="19">
        <f t="shared" si="4"/>
        <v>0.87037037037037035</v>
      </c>
      <c r="S32" s="34"/>
      <c r="T32" s="34"/>
    </row>
    <row r="33" spans="1:20" x14ac:dyDescent="0.3">
      <c r="A33" s="6" t="s">
        <v>47</v>
      </c>
      <c r="B33" s="7" t="s">
        <v>158</v>
      </c>
      <c r="C33" s="23">
        <v>66096</v>
      </c>
      <c r="D33" s="4">
        <v>0</v>
      </c>
      <c r="E33" s="4">
        <v>0</v>
      </c>
      <c r="F33" s="4">
        <v>15</v>
      </c>
      <c r="G33" s="23">
        <v>15</v>
      </c>
      <c r="H33" s="4">
        <f t="shared" si="1"/>
        <v>0</v>
      </c>
      <c r="I33" s="4">
        <v>12</v>
      </c>
      <c r="J33" s="23">
        <v>0</v>
      </c>
      <c r="K33" s="4">
        <f t="shared" si="2"/>
        <v>12</v>
      </c>
      <c r="L33" s="4">
        <v>27</v>
      </c>
      <c r="M33" s="23">
        <v>15</v>
      </c>
      <c r="N33" s="4">
        <f t="shared" si="5"/>
        <v>12</v>
      </c>
      <c r="O33" s="4">
        <v>9</v>
      </c>
      <c r="P33" s="18">
        <f t="shared" si="3"/>
        <v>0</v>
      </c>
      <c r="Q33" s="19">
        <f t="shared" si="4"/>
        <v>1</v>
      </c>
      <c r="S33" s="34"/>
      <c r="T33" s="34"/>
    </row>
    <row r="34" spans="1:20" x14ac:dyDescent="0.3">
      <c r="A34" s="6" t="s">
        <v>87</v>
      </c>
      <c r="B34" s="7" t="s">
        <v>88</v>
      </c>
      <c r="C34" s="23">
        <v>47652</v>
      </c>
      <c r="D34" s="4">
        <v>283</v>
      </c>
      <c r="E34" s="4">
        <v>1475</v>
      </c>
      <c r="F34" s="4">
        <v>178988</v>
      </c>
      <c r="G34" s="23">
        <v>82429</v>
      </c>
      <c r="H34" s="4">
        <f t="shared" si="1"/>
        <v>96559</v>
      </c>
      <c r="I34" s="4">
        <v>13</v>
      </c>
      <c r="J34" s="23">
        <v>6</v>
      </c>
      <c r="K34" s="4">
        <f t="shared" si="2"/>
        <v>7</v>
      </c>
      <c r="L34" s="4">
        <v>179001</v>
      </c>
      <c r="M34" s="23">
        <v>82435</v>
      </c>
      <c r="N34" s="4">
        <f t="shared" si="5"/>
        <v>96566</v>
      </c>
      <c r="O34" s="4">
        <v>8</v>
      </c>
      <c r="P34" s="18">
        <f t="shared" si="3"/>
        <v>96842</v>
      </c>
      <c r="Q34" s="19">
        <f t="shared" si="4"/>
        <v>0.99707771421490676</v>
      </c>
      <c r="S34" s="34"/>
      <c r="T34" s="34"/>
    </row>
    <row r="35" spans="1:20" ht="27.75" customHeight="1" x14ac:dyDescent="0.3">
      <c r="A35" s="6" t="s">
        <v>83</v>
      </c>
      <c r="B35" s="7" t="s">
        <v>84</v>
      </c>
      <c r="C35" s="23">
        <v>42477</v>
      </c>
      <c r="D35" s="4">
        <v>6750</v>
      </c>
      <c r="E35" s="4">
        <v>1051</v>
      </c>
      <c r="F35" s="4">
        <v>32776</v>
      </c>
      <c r="G35" s="23">
        <v>423</v>
      </c>
      <c r="H35" s="4">
        <f t="shared" si="1"/>
        <v>32353</v>
      </c>
      <c r="I35" s="4">
        <v>0</v>
      </c>
      <c r="J35" s="23">
        <v>0</v>
      </c>
      <c r="K35" s="4">
        <f t="shared" si="2"/>
        <v>0</v>
      </c>
      <c r="L35" s="4">
        <v>32776</v>
      </c>
      <c r="M35" s="23">
        <v>423</v>
      </c>
      <c r="N35" s="4">
        <f t="shared" si="5"/>
        <v>32353</v>
      </c>
      <c r="O35" s="4">
        <v>14</v>
      </c>
      <c r="P35" s="18">
        <f t="shared" si="3"/>
        <v>39103</v>
      </c>
      <c r="Q35" s="19">
        <f t="shared" si="4"/>
        <v>0.82737897348029565</v>
      </c>
      <c r="S35" s="34"/>
      <c r="T35" s="34"/>
    </row>
    <row r="36" spans="1:20" ht="24.75" customHeight="1" x14ac:dyDescent="0.3">
      <c r="A36" s="6" t="s">
        <v>50</v>
      </c>
      <c r="B36" s="7" t="s">
        <v>121</v>
      </c>
      <c r="C36" s="23">
        <v>40290</v>
      </c>
      <c r="D36" s="4">
        <v>142</v>
      </c>
      <c r="E36" s="4">
        <v>5</v>
      </c>
      <c r="F36" s="4">
        <v>4125</v>
      </c>
      <c r="G36" s="23">
        <v>3912</v>
      </c>
      <c r="H36" s="4">
        <f t="shared" si="1"/>
        <v>213</v>
      </c>
      <c r="I36" s="4">
        <v>0</v>
      </c>
      <c r="J36" s="23">
        <v>0</v>
      </c>
      <c r="K36" s="4">
        <f t="shared" si="2"/>
        <v>0</v>
      </c>
      <c r="L36" s="4">
        <v>4125</v>
      </c>
      <c r="M36" s="23">
        <v>3912</v>
      </c>
      <c r="N36" s="4">
        <f t="shared" si="5"/>
        <v>213</v>
      </c>
      <c r="O36" s="4">
        <v>43</v>
      </c>
      <c r="P36" s="18">
        <f t="shared" si="3"/>
        <v>355</v>
      </c>
      <c r="Q36" s="19">
        <f t="shared" si="4"/>
        <v>0.6</v>
      </c>
      <c r="S36" s="34"/>
      <c r="T36" s="34"/>
    </row>
    <row r="37" spans="1:20" ht="26.25" customHeight="1" x14ac:dyDescent="0.3">
      <c r="A37" s="6" t="s">
        <v>13</v>
      </c>
      <c r="B37" s="7" t="s">
        <v>14</v>
      </c>
      <c r="C37" s="23">
        <v>37026</v>
      </c>
      <c r="D37" s="4">
        <v>3782</v>
      </c>
      <c r="E37" s="4">
        <v>81</v>
      </c>
      <c r="F37" s="4">
        <v>33088</v>
      </c>
      <c r="G37" s="23">
        <v>40</v>
      </c>
      <c r="H37" s="4">
        <f t="shared" si="1"/>
        <v>33048</v>
      </c>
      <c r="I37" s="4">
        <v>189</v>
      </c>
      <c r="J37" s="23">
        <v>1</v>
      </c>
      <c r="K37" s="4">
        <f t="shared" si="2"/>
        <v>188</v>
      </c>
      <c r="L37" s="4">
        <v>33277</v>
      </c>
      <c r="M37" s="23">
        <v>41</v>
      </c>
      <c r="N37" s="4">
        <f t="shared" si="5"/>
        <v>33236</v>
      </c>
      <c r="O37" s="4">
        <v>41</v>
      </c>
      <c r="P37" s="18">
        <f t="shared" si="3"/>
        <v>36830</v>
      </c>
      <c r="Q37" s="19">
        <f t="shared" si="4"/>
        <v>0.89731197393429274</v>
      </c>
      <c r="S37" s="34"/>
      <c r="T37" s="34"/>
    </row>
    <row r="38" spans="1:20" x14ac:dyDescent="0.3">
      <c r="A38" s="6" t="s">
        <v>130</v>
      </c>
      <c r="B38" s="7" t="s">
        <v>131</v>
      </c>
      <c r="C38" s="23">
        <v>36879</v>
      </c>
      <c r="D38" s="4">
        <v>1</v>
      </c>
      <c r="E38" s="4">
        <v>15</v>
      </c>
      <c r="F38" s="4">
        <v>112978</v>
      </c>
      <c r="G38" s="23">
        <v>105696</v>
      </c>
      <c r="H38" s="4">
        <f t="shared" si="1"/>
        <v>7282</v>
      </c>
      <c r="I38" s="4">
        <v>34</v>
      </c>
      <c r="J38" s="23">
        <v>32</v>
      </c>
      <c r="K38" s="4">
        <f t="shared" si="2"/>
        <v>2</v>
      </c>
      <c r="L38" s="4">
        <v>113012</v>
      </c>
      <c r="M38" s="23">
        <v>105728</v>
      </c>
      <c r="N38" s="4">
        <f t="shared" si="5"/>
        <v>7284</v>
      </c>
      <c r="O38" s="4">
        <v>8</v>
      </c>
      <c r="P38" s="18">
        <f t="shared" si="3"/>
        <v>7283</v>
      </c>
      <c r="Q38" s="19">
        <f t="shared" si="4"/>
        <v>0.99986269394480298</v>
      </c>
      <c r="S38" s="34"/>
      <c r="T38" s="34"/>
    </row>
    <row r="39" spans="1:20" ht="26.25" customHeight="1" x14ac:dyDescent="0.3">
      <c r="A39" s="6" t="s">
        <v>82</v>
      </c>
      <c r="B39" s="7" t="s">
        <v>133</v>
      </c>
      <c r="C39" s="23">
        <v>36019</v>
      </c>
      <c r="D39" s="4">
        <v>6</v>
      </c>
      <c r="E39" s="4">
        <v>11</v>
      </c>
      <c r="F39" s="4">
        <v>31455</v>
      </c>
      <c r="G39" s="23">
        <v>31401</v>
      </c>
      <c r="H39" s="4">
        <f t="shared" si="1"/>
        <v>54</v>
      </c>
      <c r="I39" s="4">
        <v>0</v>
      </c>
      <c r="J39" s="23">
        <v>0</v>
      </c>
      <c r="K39" s="4">
        <f t="shared" si="2"/>
        <v>0</v>
      </c>
      <c r="L39" s="4">
        <v>31455</v>
      </c>
      <c r="M39" s="23">
        <v>31401</v>
      </c>
      <c r="N39" s="4">
        <f t="shared" si="5"/>
        <v>54</v>
      </c>
      <c r="O39" s="4">
        <v>2</v>
      </c>
      <c r="P39" s="18">
        <f t="shared" si="3"/>
        <v>60</v>
      </c>
      <c r="Q39" s="19">
        <f t="shared" si="4"/>
        <v>0.9</v>
      </c>
      <c r="S39" s="34"/>
      <c r="T39" s="34"/>
    </row>
    <row r="40" spans="1:20" ht="23.25" customHeight="1" x14ac:dyDescent="0.3">
      <c r="A40" s="6" t="s">
        <v>94</v>
      </c>
      <c r="B40" s="7" t="s">
        <v>172</v>
      </c>
      <c r="C40" s="23">
        <v>35744</v>
      </c>
      <c r="D40" s="4">
        <v>3</v>
      </c>
      <c r="E40" s="4">
        <v>432</v>
      </c>
      <c r="F40" s="4">
        <v>65954</v>
      </c>
      <c r="G40" s="23">
        <v>30245</v>
      </c>
      <c r="H40" s="4">
        <f t="shared" ref="H40:H71" si="6">F40-G40</f>
        <v>35709</v>
      </c>
      <c r="I40" s="4">
        <v>13</v>
      </c>
      <c r="J40" s="23">
        <v>9</v>
      </c>
      <c r="K40" s="4">
        <f t="shared" ref="K40:K71" si="7">I40-J40</f>
        <v>4</v>
      </c>
      <c r="L40" s="4">
        <v>65967</v>
      </c>
      <c r="M40" s="23">
        <v>30254</v>
      </c>
      <c r="N40" s="4">
        <f t="shared" si="5"/>
        <v>35713</v>
      </c>
      <c r="O40" s="4">
        <v>0</v>
      </c>
      <c r="P40" s="18">
        <f t="shared" ref="P40:P71" si="8">D40+H40</f>
        <v>35712</v>
      </c>
      <c r="Q40" s="19">
        <f t="shared" ref="Q40:Q71" si="9">IF(P40&gt;0,H40/P40,1)</f>
        <v>0.99991599462365588</v>
      </c>
      <c r="S40" s="34"/>
      <c r="T40" s="34"/>
    </row>
    <row r="41" spans="1:20" ht="28.5" customHeight="1" x14ac:dyDescent="0.3">
      <c r="A41" s="6" t="s">
        <v>54</v>
      </c>
      <c r="B41" s="7" t="s">
        <v>55</v>
      </c>
      <c r="C41" s="23">
        <v>31175</v>
      </c>
      <c r="D41" s="4">
        <v>47</v>
      </c>
      <c r="E41" s="4">
        <v>65</v>
      </c>
      <c r="F41" s="4">
        <v>19621</v>
      </c>
      <c r="G41" s="23">
        <v>19155</v>
      </c>
      <c r="H41" s="4">
        <f t="shared" si="6"/>
        <v>466</v>
      </c>
      <c r="I41" s="4">
        <v>7</v>
      </c>
      <c r="J41" s="23">
        <v>2</v>
      </c>
      <c r="K41" s="4">
        <f t="shared" si="7"/>
        <v>5</v>
      </c>
      <c r="L41" s="4">
        <v>19628</v>
      </c>
      <c r="M41" s="23">
        <v>19157</v>
      </c>
      <c r="N41" s="4">
        <f t="shared" si="5"/>
        <v>471</v>
      </c>
      <c r="O41" s="4">
        <v>24</v>
      </c>
      <c r="P41" s="18">
        <f t="shared" si="8"/>
        <v>513</v>
      </c>
      <c r="Q41" s="19">
        <f t="shared" si="9"/>
        <v>0.90838206627680307</v>
      </c>
      <c r="S41" s="34"/>
      <c r="T41" s="34"/>
    </row>
    <row r="42" spans="1:20" ht="24.75" customHeight="1" x14ac:dyDescent="0.3">
      <c r="A42" s="6" t="s">
        <v>119</v>
      </c>
      <c r="B42" s="7" t="s">
        <v>120</v>
      </c>
      <c r="C42" s="23">
        <v>26104</v>
      </c>
      <c r="D42" s="4">
        <v>358</v>
      </c>
      <c r="E42" s="4">
        <v>532</v>
      </c>
      <c r="F42" s="4">
        <v>31037</v>
      </c>
      <c r="G42" s="23">
        <v>22301</v>
      </c>
      <c r="H42" s="4">
        <f t="shared" si="6"/>
        <v>8736</v>
      </c>
      <c r="I42" s="4">
        <v>0</v>
      </c>
      <c r="J42" s="23">
        <v>0</v>
      </c>
      <c r="K42" s="4">
        <f t="shared" si="7"/>
        <v>0</v>
      </c>
      <c r="L42" s="4">
        <v>31037</v>
      </c>
      <c r="M42" s="23">
        <v>22301</v>
      </c>
      <c r="N42" s="4">
        <f t="shared" si="5"/>
        <v>8736</v>
      </c>
      <c r="O42" s="4">
        <v>373</v>
      </c>
      <c r="P42" s="18">
        <f t="shared" si="8"/>
        <v>9094</v>
      </c>
      <c r="Q42" s="19">
        <f t="shared" si="9"/>
        <v>0.96063338464921921</v>
      </c>
      <c r="S42" s="34"/>
      <c r="T42" s="34"/>
    </row>
    <row r="43" spans="1:20" x14ac:dyDescent="0.3">
      <c r="A43" s="6" t="s">
        <v>101</v>
      </c>
      <c r="B43" s="7" t="s">
        <v>102</v>
      </c>
      <c r="C43" s="23">
        <v>25586</v>
      </c>
      <c r="D43" s="4">
        <v>104</v>
      </c>
      <c r="E43" s="4">
        <v>1898</v>
      </c>
      <c r="F43" s="4">
        <v>26831</v>
      </c>
      <c r="G43" s="23">
        <v>1504</v>
      </c>
      <c r="H43" s="4">
        <f t="shared" si="6"/>
        <v>25327</v>
      </c>
      <c r="I43" s="4">
        <v>0</v>
      </c>
      <c r="J43" s="23">
        <v>0</v>
      </c>
      <c r="K43" s="4">
        <f t="shared" si="7"/>
        <v>0</v>
      </c>
      <c r="L43" s="4">
        <v>26831</v>
      </c>
      <c r="M43" s="23">
        <v>1504</v>
      </c>
      <c r="N43" s="4">
        <f t="shared" si="5"/>
        <v>25327</v>
      </c>
      <c r="O43" s="4">
        <v>0</v>
      </c>
      <c r="P43" s="18">
        <f t="shared" si="8"/>
        <v>25431</v>
      </c>
      <c r="Q43" s="19">
        <f t="shared" si="9"/>
        <v>0.99591050292949546</v>
      </c>
      <c r="S43" s="34"/>
      <c r="T43" s="34"/>
    </row>
    <row r="44" spans="1:20" x14ac:dyDescent="0.3">
      <c r="A44" s="6" t="s">
        <v>5</v>
      </c>
      <c r="B44" s="7" t="s">
        <v>6</v>
      </c>
      <c r="C44" s="23">
        <v>22255</v>
      </c>
      <c r="D44" s="4">
        <v>3229</v>
      </c>
      <c r="E44" s="4">
        <v>283</v>
      </c>
      <c r="F44" s="4">
        <v>40033</v>
      </c>
      <c r="G44" s="23">
        <v>24670</v>
      </c>
      <c r="H44" s="4">
        <f t="shared" si="6"/>
        <v>15363</v>
      </c>
      <c r="I44" s="4">
        <v>3</v>
      </c>
      <c r="J44" s="23">
        <v>2</v>
      </c>
      <c r="K44" s="4">
        <f t="shared" si="7"/>
        <v>1</v>
      </c>
      <c r="L44" s="4">
        <v>40036</v>
      </c>
      <c r="M44" s="23">
        <v>24672</v>
      </c>
      <c r="N44" s="4">
        <f t="shared" si="5"/>
        <v>15364</v>
      </c>
      <c r="O44" s="4">
        <v>257</v>
      </c>
      <c r="P44" s="18">
        <f t="shared" si="8"/>
        <v>18592</v>
      </c>
      <c r="Q44" s="19">
        <f t="shared" si="9"/>
        <v>0.82632314974182441</v>
      </c>
      <c r="S44" s="34"/>
      <c r="T44" s="34"/>
    </row>
    <row r="45" spans="1:20" ht="24" customHeight="1" x14ac:dyDescent="0.3">
      <c r="A45" s="6" t="s">
        <v>134</v>
      </c>
      <c r="B45" s="7" t="s">
        <v>135</v>
      </c>
      <c r="C45" s="23">
        <v>19843</v>
      </c>
      <c r="D45" s="4">
        <v>1333</v>
      </c>
      <c r="E45" s="4">
        <v>87</v>
      </c>
      <c r="F45" s="4">
        <v>6335</v>
      </c>
      <c r="G45" s="23">
        <v>2092</v>
      </c>
      <c r="H45" s="4">
        <f t="shared" si="6"/>
        <v>4243</v>
      </c>
      <c r="I45" s="4">
        <v>2</v>
      </c>
      <c r="J45" s="23">
        <v>1</v>
      </c>
      <c r="K45" s="4">
        <f t="shared" si="7"/>
        <v>1</v>
      </c>
      <c r="L45" s="4">
        <v>6337</v>
      </c>
      <c r="M45" s="23">
        <v>2093</v>
      </c>
      <c r="N45" s="4">
        <f t="shared" si="5"/>
        <v>4244</v>
      </c>
      <c r="O45" s="4">
        <v>0</v>
      </c>
      <c r="P45" s="18">
        <f t="shared" si="8"/>
        <v>5576</v>
      </c>
      <c r="Q45" s="19">
        <f t="shared" si="9"/>
        <v>0.76093974175035872</v>
      </c>
      <c r="S45" s="34"/>
      <c r="T45" s="34"/>
    </row>
    <row r="46" spans="1:20" x14ac:dyDescent="0.3">
      <c r="A46" s="6" t="s">
        <v>39</v>
      </c>
      <c r="B46" s="7" t="s">
        <v>160</v>
      </c>
      <c r="C46" s="23">
        <v>18143</v>
      </c>
      <c r="D46" s="4">
        <v>4338</v>
      </c>
      <c r="E46" s="4">
        <v>146</v>
      </c>
      <c r="F46" s="4">
        <v>5577</v>
      </c>
      <c r="G46" s="23">
        <v>3448</v>
      </c>
      <c r="H46" s="4">
        <f t="shared" si="6"/>
        <v>2129</v>
      </c>
      <c r="I46" s="4">
        <v>10</v>
      </c>
      <c r="J46" s="23">
        <v>0</v>
      </c>
      <c r="K46" s="4">
        <f t="shared" si="7"/>
        <v>10</v>
      </c>
      <c r="L46" s="4">
        <v>5587</v>
      </c>
      <c r="M46" s="23">
        <v>3448</v>
      </c>
      <c r="N46" s="4">
        <f t="shared" si="5"/>
        <v>2139</v>
      </c>
      <c r="O46" s="4">
        <v>52</v>
      </c>
      <c r="P46" s="18">
        <f t="shared" si="8"/>
        <v>6467</v>
      </c>
      <c r="Q46" s="19">
        <f t="shared" si="9"/>
        <v>0.32920983454461111</v>
      </c>
      <c r="S46" s="34"/>
      <c r="T46" s="34"/>
    </row>
    <row r="47" spans="1:20" x14ac:dyDescent="0.3">
      <c r="A47" s="6" t="s">
        <v>46</v>
      </c>
      <c r="B47" s="7" t="s">
        <v>93</v>
      </c>
      <c r="C47" s="23">
        <v>9746</v>
      </c>
      <c r="D47" s="4">
        <v>277</v>
      </c>
      <c r="E47" s="4">
        <v>96</v>
      </c>
      <c r="F47" s="4">
        <v>978</v>
      </c>
      <c r="G47" s="23">
        <v>733</v>
      </c>
      <c r="H47" s="4">
        <f t="shared" si="6"/>
        <v>245</v>
      </c>
      <c r="I47" s="4">
        <v>2</v>
      </c>
      <c r="J47" s="23">
        <v>0</v>
      </c>
      <c r="K47" s="4">
        <f t="shared" si="7"/>
        <v>2</v>
      </c>
      <c r="L47" s="4">
        <v>980</v>
      </c>
      <c r="M47" s="23">
        <v>733</v>
      </c>
      <c r="N47" s="4">
        <f t="shared" si="5"/>
        <v>247</v>
      </c>
      <c r="O47" s="4">
        <v>43</v>
      </c>
      <c r="P47" s="18">
        <f t="shared" si="8"/>
        <v>522</v>
      </c>
      <c r="Q47" s="19">
        <f t="shared" si="9"/>
        <v>0.46934865900383144</v>
      </c>
      <c r="S47" s="34"/>
      <c r="T47" s="34"/>
    </row>
    <row r="48" spans="1:20" ht="27.75" customHeight="1" x14ac:dyDescent="0.3">
      <c r="A48" s="6" t="s">
        <v>116</v>
      </c>
      <c r="B48" s="7" t="s">
        <v>117</v>
      </c>
      <c r="C48" s="23">
        <v>9312</v>
      </c>
      <c r="D48" s="4">
        <v>94</v>
      </c>
      <c r="E48" s="4">
        <v>343</v>
      </c>
      <c r="F48" s="4">
        <v>6828</v>
      </c>
      <c r="G48" s="23">
        <v>1097</v>
      </c>
      <c r="H48" s="4">
        <f t="shared" si="6"/>
        <v>5731</v>
      </c>
      <c r="I48" s="4">
        <v>0</v>
      </c>
      <c r="J48" s="23">
        <v>0</v>
      </c>
      <c r="K48" s="4">
        <f t="shared" si="7"/>
        <v>0</v>
      </c>
      <c r="L48" s="4">
        <v>6828</v>
      </c>
      <c r="M48" s="23">
        <v>1097</v>
      </c>
      <c r="N48" s="4">
        <f t="shared" si="5"/>
        <v>5731</v>
      </c>
      <c r="O48" s="4">
        <v>35</v>
      </c>
      <c r="P48" s="18">
        <f t="shared" si="8"/>
        <v>5825</v>
      </c>
      <c r="Q48" s="19">
        <f t="shared" si="9"/>
        <v>0.98386266094420605</v>
      </c>
      <c r="S48" s="34"/>
      <c r="T48" s="34"/>
    </row>
    <row r="49" spans="1:20" x14ac:dyDescent="0.3">
      <c r="A49" s="6" t="s">
        <v>85</v>
      </c>
      <c r="B49" s="7" t="s">
        <v>86</v>
      </c>
      <c r="C49" s="23">
        <v>8344</v>
      </c>
      <c r="D49" s="4">
        <v>7</v>
      </c>
      <c r="E49" s="4">
        <v>19</v>
      </c>
      <c r="F49" s="4">
        <v>7343</v>
      </c>
      <c r="G49" s="23">
        <v>4</v>
      </c>
      <c r="H49" s="4">
        <f t="shared" si="6"/>
        <v>7339</v>
      </c>
      <c r="I49" s="4">
        <v>0</v>
      </c>
      <c r="J49" s="23">
        <v>0</v>
      </c>
      <c r="K49" s="4">
        <f t="shared" si="7"/>
        <v>0</v>
      </c>
      <c r="L49" s="4">
        <v>7343</v>
      </c>
      <c r="M49" s="23">
        <v>4</v>
      </c>
      <c r="N49" s="4">
        <f t="shared" si="5"/>
        <v>7339</v>
      </c>
      <c r="O49" s="4">
        <v>185</v>
      </c>
      <c r="P49" s="18">
        <f t="shared" si="8"/>
        <v>7346</v>
      </c>
      <c r="Q49" s="19">
        <f t="shared" si="9"/>
        <v>0.99904710046283696</v>
      </c>
      <c r="S49" s="34"/>
      <c r="T49" s="34"/>
    </row>
    <row r="50" spans="1:20" ht="24.75" customHeight="1" x14ac:dyDescent="0.3">
      <c r="A50" s="6" t="s">
        <v>64</v>
      </c>
      <c r="B50" s="7" t="s">
        <v>128</v>
      </c>
      <c r="C50" s="23">
        <v>6638</v>
      </c>
      <c r="D50" s="4">
        <v>1234</v>
      </c>
      <c r="E50" s="4">
        <v>666</v>
      </c>
      <c r="F50" s="4">
        <v>4942</v>
      </c>
      <c r="G50" s="23">
        <v>1567</v>
      </c>
      <c r="H50" s="4">
        <f t="shared" si="6"/>
        <v>3375</v>
      </c>
      <c r="I50" s="4">
        <v>0</v>
      </c>
      <c r="J50" s="23">
        <v>0</v>
      </c>
      <c r="K50" s="4">
        <f t="shared" si="7"/>
        <v>0</v>
      </c>
      <c r="L50" s="4">
        <v>4942</v>
      </c>
      <c r="M50" s="23">
        <v>1567</v>
      </c>
      <c r="N50" s="4">
        <f t="shared" si="5"/>
        <v>3375</v>
      </c>
      <c r="O50" s="4">
        <v>1305</v>
      </c>
      <c r="P50" s="18">
        <f t="shared" si="8"/>
        <v>4609</v>
      </c>
      <c r="Q50" s="19">
        <f t="shared" si="9"/>
        <v>0.73226296376654376</v>
      </c>
      <c r="S50" s="34"/>
      <c r="T50" s="34"/>
    </row>
    <row r="51" spans="1:20" x14ac:dyDescent="0.3">
      <c r="A51" s="6" t="s">
        <v>156</v>
      </c>
      <c r="B51" s="7" t="s">
        <v>157</v>
      </c>
      <c r="C51" s="23">
        <v>5941</v>
      </c>
      <c r="D51" s="4">
        <v>1955</v>
      </c>
      <c r="E51" s="4">
        <v>10145</v>
      </c>
      <c r="F51" s="4">
        <v>889217</v>
      </c>
      <c r="G51" s="24">
        <v>582088</v>
      </c>
      <c r="H51" s="4">
        <f t="shared" si="6"/>
        <v>307129</v>
      </c>
      <c r="I51" s="4">
        <v>14</v>
      </c>
      <c r="J51" s="24">
        <v>14</v>
      </c>
      <c r="K51" s="4">
        <f t="shared" si="7"/>
        <v>0</v>
      </c>
      <c r="L51" s="4">
        <v>889231</v>
      </c>
      <c r="M51" s="24">
        <v>582102</v>
      </c>
      <c r="N51" s="4">
        <f t="shared" si="5"/>
        <v>307129</v>
      </c>
      <c r="O51" s="4">
        <v>16</v>
      </c>
      <c r="P51" s="18">
        <f t="shared" si="8"/>
        <v>309084</v>
      </c>
      <c r="Q51" s="19">
        <f t="shared" si="9"/>
        <v>0.99367485861448668</v>
      </c>
      <c r="S51" s="34"/>
      <c r="T51" s="34"/>
    </row>
    <row r="52" spans="1:20" x14ac:dyDescent="0.3">
      <c r="A52" s="6" t="s">
        <v>25</v>
      </c>
      <c r="B52" s="7" t="s">
        <v>73</v>
      </c>
      <c r="C52" s="23">
        <v>5432</v>
      </c>
      <c r="D52" s="4">
        <v>792</v>
      </c>
      <c r="E52" s="4">
        <v>45</v>
      </c>
      <c r="F52" s="4">
        <v>5218</v>
      </c>
      <c r="G52" s="23">
        <v>4301</v>
      </c>
      <c r="H52" s="4">
        <f t="shared" si="6"/>
        <v>917</v>
      </c>
      <c r="I52" s="4">
        <v>1</v>
      </c>
      <c r="J52" s="23">
        <v>1</v>
      </c>
      <c r="K52" s="4">
        <f t="shared" si="7"/>
        <v>0</v>
      </c>
      <c r="L52" s="4">
        <v>5219</v>
      </c>
      <c r="M52" s="23">
        <v>4302</v>
      </c>
      <c r="N52" s="4">
        <f t="shared" si="5"/>
        <v>917</v>
      </c>
      <c r="O52" s="4">
        <v>323</v>
      </c>
      <c r="P52" s="18">
        <f t="shared" si="8"/>
        <v>1709</v>
      </c>
      <c r="Q52" s="19">
        <f t="shared" si="9"/>
        <v>0.53657109420713867</v>
      </c>
      <c r="S52" s="34"/>
      <c r="T52" s="34"/>
    </row>
    <row r="53" spans="1:20" ht="24" customHeight="1" x14ac:dyDescent="0.3">
      <c r="A53" s="6" t="s">
        <v>66</v>
      </c>
      <c r="B53" s="7" t="s">
        <v>166</v>
      </c>
      <c r="C53" s="23">
        <v>5322</v>
      </c>
      <c r="D53" s="4">
        <v>1277</v>
      </c>
      <c r="E53" s="4">
        <v>102</v>
      </c>
      <c r="F53" s="4">
        <v>12569</v>
      </c>
      <c r="G53" s="23">
        <v>11077</v>
      </c>
      <c r="H53" s="4">
        <f t="shared" si="6"/>
        <v>1492</v>
      </c>
      <c r="I53" s="4">
        <v>0</v>
      </c>
      <c r="J53" s="23">
        <v>0</v>
      </c>
      <c r="K53" s="4">
        <f t="shared" si="7"/>
        <v>0</v>
      </c>
      <c r="L53" s="4">
        <v>12569</v>
      </c>
      <c r="M53" s="23">
        <v>11077</v>
      </c>
      <c r="N53" s="4">
        <f t="shared" si="5"/>
        <v>1492</v>
      </c>
      <c r="O53" s="4">
        <v>2085</v>
      </c>
      <c r="P53" s="18">
        <f t="shared" si="8"/>
        <v>2769</v>
      </c>
      <c r="Q53" s="19">
        <f t="shared" si="9"/>
        <v>0.5388226796677501</v>
      </c>
      <c r="S53" s="34"/>
      <c r="T53" s="34"/>
    </row>
    <row r="54" spans="1:20" x14ac:dyDescent="0.3">
      <c r="A54" s="6" t="s">
        <v>58</v>
      </c>
      <c r="B54" s="7" t="s">
        <v>59</v>
      </c>
      <c r="C54" s="23">
        <v>5165</v>
      </c>
      <c r="D54" s="4">
        <v>4</v>
      </c>
      <c r="E54" s="4">
        <v>23</v>
      </c>
      <c r="F54" s="4">
        <v>10094</v>
      </c>
      <c r="G54" s="23">
        <v>4912</v>
      </c>
      <c r="H54" s="4">
        <f t="shared" si="6"/>
        <v>5182</v>
      </c>
      <c r="I54" s="4">
        <v>0</v>
      </c>
      <c r="J54" s="23">
        <v>0</v>
      </c>
      <c r="K54" s="4">
        <f t="shared" si="7"/>
        <v>0</v>
      </c>
      <c r="L54" s="4">
        <v>10094</v>
      </c>
      <c r="M54" s="23">
        <v>4912</v>
      </c>
      <c r="N54" s="4">
        <f t="shared" si="5"/>
        <v>5182</v>
      </c>
      <c r="O54" s="4">
        <v>6</v>
      </c>
      <c r="P54" s="18">
        <f t="shared" si="8"/>
        <v>5186</v>
      </c>
      <c r="Q54" s="19">
        <f t="shared" si="9"/>
        <v>0.9992286926340147</v>
      </c>
      <c r="S54" s="34"/>
      <c r="T54" s="34"/>
    </row>
    <row r="55" spans="1:20" ht="26.25" customHeight="1" x14ac:dyDescent="0.3">
      <c r="A55" s="6" t="s">
        <v>62</v>
      </c>
      <c r="B55" s="7" t="s">
        <v>63</v>
      </c>
      <c r="C55" s="23">
        <v>4861</v>
      </c>
      <c r="D55" s="4">
        <v>272</v>
      </c>
      <c r="E55" s="4">
        <v>3</v>
      </c>
      <c r="F55" s="4">
        <v>5652</v>
      </c>
      <c r="G55" s="23">
        <v>5056</v>
      </c>
      <c r="H55" s="4">
        <f t="shared" si="6"/>
        <v>596</v>
      </c>
      <c r="I55" s="4">
        <v>19</v>
      </c>
      <c r="J55" s="23">
        <v>19</v>
      </c>
      <c r="K55" s="4">
        <f t="shared" si="7"/>
        <v>0</v>
      </c>
      <c r="L55" s="4">
        <v>5671</v>
      </c>
      <c r="M55" s="23">
        <v>5075</v>
      </c>
      <c r="N55" s="4">
        <f t="shared" si="5"/>
        <v>596</v>
      </c>
      <c r="O55" s="4">
        <v>11</v>
      </c>
      <c r="P55" s="18">
        <f t="shared" si="8"/>
        <v>868</v>
      </c>
      <c r="Q55" s="19">
        <f t="shared" si="9"/>
        <v>0.68663594470046085</v>
      </c>
      <c r="S55" s="34"/>
      <c r="T55" s="34"/>
    </row>
    <row r="56" spans="1:20" ht="24" customHeight="1" x14ac:dyDescent="0.3">
      <c r="A56" s="6" t="s">
        <v>69</v>
      </c>
      <c r="B56" s="7" t="s">
        <v>70</v>
      </c>
      <c r="C56" s="23">
        <v>4106</v>
      </c>
      <c r="D56" s="4">
        <v>1455</v>
      </c>
      <c r="E56" s="4">
        <v>705</v>
      </c>
      <c r="F56" s="4">
        <v>20891</v>
      </c>
      <c r="G56" s="23">
        <v>15369</v>
      </c>
      <c r="H56" s="4">
        <f t="shared" si="6"/>
        <v>5522</v>
      </c>
      <c r="I56" s="4">
        <v>12</v>
      </c>
      <c r="J56" s="23">
        <v>12</v>
      </c>
      <c r="K56" s="4">
        <f t="shared" si="7"/>
        <v>0</v>
      </c>
      <c r="L56" s="4">
        <v>20903</v>
      </c>
      <c r="M56" s="23">
        <v>15381</v>
      </c>
      <c r="N56" s="4">
        <f t="shared" si="5"/>
        <v>5522</v>
      </c>
      <c r="O56" s="4">
        <v>85</v>
      </c>
      <c r="P56" s="18">
        <f t="shared" si="8"/>
        <v>6977</v>
      </c>
      <c r="Q56" s="19">
        <f t="shared" si="9"/>
        <v>0.79145764655295969</v>
      </c>
      <c r="S56" s="34"/>
      <c r="T56" s="34"/>
    </row>
    <row r="57" spans="1:20" ht="27.75" customHeight="1" x14ac:dyDescent="0.3">
      <c r="A57" s="6" t="s">
        <v>161</v>
      </c>
      <c r="B57" s="7" t="s">
        <v>162</v>
      </c>
      <c r="C57" s="23">
        <v>3441</v>
      </c>
      <c r="D57" s="4">
        <v>980</v>
      </c>
      <c r="E57" s="4">
        <v>1054</v>
      </c>
      <c r="F57" s="4">
        <v>1863</v>
      </c>
      <c r="G57" s="23">
        <v>235</v>
      </c>
      <c r="H57" s="4">
        <f t="shared" si="6"/>
        <v>1628</v>
      </c>
      <c r="I57" s="4">
        <v>0</v>
      </c>
      <c r="J57" s="23">
        <v>0</v>
      </c>
      <c r="K57" s="4">
        <f t="shared" si="7"/>
        <v>0</v>
      </c>
      <c r="L57" s="4">
        <v>1863</v>
      </c>
      <c r="M57" s="23">
        <v>235</v>
      </c>
      <c r="N57" s="4">
        <f t="shared" si="5"/>
        <v>1628</v>
      </c>
      <c r="O57" s="4">
        <v>54</v>
      </c>
      <c r="P57" s="18">
        <f t="shared" si="8"/>
        <v>2608</v>
      </c>
      <c r="Q57" s="19">
        <f t="shared" si="9"/>
        <v>0.62423312883435578</v>
      </c>
      <c r="S57" s="34"/>
      <c r="T57" s="34"/>
    </row>
    <row r="58" spans="1:20" ht="26.25" customHeight="1" x14ac:dyDescent="0.3">
      <c r="A58" s="6" t="s">
        <v>99</v>
      </c>
      <c r="B58" s="7" t="s">
        <v>140</v>
      </c>
      <c r="C58" s="23">
        <v>3400</v>
      </c>
      <c r="D58" s="4">
        <v>6193</v>
      </c>
      <c r="E58" s="4">
        <v>5051</v>
      </c>
      <c r="F58" s="4">
        <v>1012871</v>
      </c>
      <c r="G58" s="23">
        <v>691234</v>
      </c>
      <c r="H58" s="4">
        <f t="shared" si="6"/>
        <v>321637</v>
      </c>
      <c r="I58" s="4">
        <v>730</v>
      </c>
      <c r="J58" s="23">
        <v>728</v>
      </c>
      <c r="K58" s="4">
        <f t="shared" si="7"/>
        <v>2</v>
      </c>
      <c r="L58" s="4">
        <v>1013601</v>
      </c>
      <c r="M58" s="23">
        <v>691962</v>
      </c>
      <c r="N58" s="4">
        <f t="shared" si="5"/>
        <v>321639</v>
      </c>
      <c r="O58" s="4">
        <v>206</v>
      </c>
      <c r="P58" s="18">
        <f t="shared" si="8"/>
        <v>327830</v>
      </c>
      <c r="Q58" s="19">
        <f t="shared" si="9"/>
        <v>0.98110911142970447</v>
      </c>
      <c r="S58" s="34"/>
      <c r="T58" s="34"/>
    </row>
    <row r="59" spans="1:20" ht="22.5" customHeight="1" x14ac:dyDescent="0.3">
      <c r="A59" s="6" t="s">
        <v>91</v>
      </c>
      <c r="B59" s="7" t="s">
        <v>92</v>
      </c>
      <c r="C59" s="23">
        <v>2713</v>
      </c>
      <c r="D59" s="4">
        <v>496</v>
      </c>
      <c r="E59" s="4">
        <v>127</v>
      </c>
      <c r="F59" s="4">
        <v>1201</v>
      </c>
      <c r="G59" s="23">
        <v>37</v>
      </c>
      <c r="H59" s="4">
        <f t="shared" si="6"/>
        <v>1164</v>
      </c>
      <c r="I59" s="4">
        <v>0</v>
      </c>
      <c r="J59" s="23">
        <v>0</v>
      </c>
      <c r="K59" s="4">
        <f t="shared" si="7"/>
        <v>0</v>
      </c>
      <c r="L59" s="4">
        <v>1201</v>
      </c>
      <c r="M59" s="23">
        <v>37</v>
      </c>
      <c r="N59" s="4">
        <f t="shared" si="5"/>
        <v>1164</v>
      </c>
      <c r="O59" s="4">
        <v>1</v>
      </c>
      <c r="P59" s="18">
        <f t="shared" si="8"/>
        <v>1660</v>
      </c>
      <c r="Q59" s="19">
        <f t="shared" si="9"/>
        <v>0.70120481927710843</v>
      </c>
      <c r="S59" s="34"/>
      <c r="T59" s="34"/>
    </row>
    <row r="60" spans="1:20" ht="26.25" customHeight="1" x14ac:dyDescent="0.3">
      <c r="A60" s="6" t="s">
        <v>57</v>
      </c>
      <c r="B60" s="7" t="s">
        <v>67</v>
      </c>
      <c r="C60" s="23">
        <v>2319</v>
      </c>
      <c r="D60" s="4">
        <v>101</v>
      </c>
      <c r="E60" s="4">
        <v>19</v>
      </c>
      <c r="F60" s="4">
        <v>1033</v>
      </c>
      <c r="G60" s="23">
        <v>822</v>
      </c>
      <c r="H60" s="4">
        <f t="shared" si="6"/>
        <v>211</v>
      </c>
      <c r="I60" s="4">
        <v>3</v>
      </c>
      <c r="J60" s="23">
        <v>2</v>
      </c>
      <c r="K60" s="4">
        <f t="shared" si="7"/>
        <v>1</v>
      </c>
      <c r="L60" s="4">
        <v>1036</v>
      </c>
      <c r="M60" s="23">
        <v>824</v>
      </c>
      <c r="N60" s="4">
        <f t="shared" si="5"/>
        <v>212</v>
      </c>
      <c r="O60" s="4">
        <v>29</v>
      </c>
      <c r="P60" s="18">
        <f t="shared" si="8"/>
        <v>312</v>
      </c>
      <c r="Q60" s="19">
        <f t="shared" si="9"/>
        <v>0.67628205128205132</v>
      </c>
      <c r="S60" s="34"/>
      <c r="T60" s="34"/>
    </row>
    <row r="61" spans="1:20" x14ac:dyDescent="0.3">
      <c r="A61" s="6" t="s">
        <v>169</v>
      </c>
      <c r="B61" s="7" t="s">
        <v>170</v>
      </c>
      <c r="C61" s="23">
        <v>2232</v>
      </c>
      <c r="D61" s="4">
        <v>167</v>
      </c>
      <c r="E61" s="4">
        <v>273</v>
      </c>
      <c r="F61" s="4">
        <v>578</v>
      </c>
      <c r="G61" s="23">
        <v>193</v>
      </c>
      <c r="H61" s="4">
        <f t="shared" si="6"/>
        <v>385</v>
      </c>
      <c r="I61" s="4">
        <v>0</v>
      </c>
      <c r="J61" s="23">
        <v>0</v>
      </c>
      <c r="K61" s="4">
        <f t="shared" si="7"/>
        <v>0</v>
      </c>
      <c r="L61" s="4">
        <v>578</v>
      </c>
      <c r="M61" s="23">
        <v>193</v>
      </c>
      <c r="N61" s="4">
        <f t="shared" si="5"/>
        <v>385</v>
      </c>
      <c r="O61" s="4">
        <v>129</v>
      </c>
      <c r="P61" s="18">
        <f t="shared" si="8"/>
        <v>552</v>
      </c>
      <c r="Q61" s="19">
        <f t="shared" si="9"/>
        <v>0.69746376811594202</v>
      </c>
      <c r="S61" s="34"/>
      <c r="T61" s="34"/>
    </row>
    <row r="62" spans="1:20" ht="22.5" customHeight="1" x14ac:dyDescent="0.3">
      <c r="A62" s="6" t="s">
        <v>151</v>
      </c>
      <c r="B62" s="7" t="s">
        <v>152</v>
      </c>
      <c r="C62" s="23">
        <v>1868</v>
      </c>
      <c r="D62" s="4">
        <v>3260</v>
      </c>
      <c r="E62" s="4">
        <v>127</v>
      </c>
      <c r="F62" s="4">
        <v>209732</v>
      </c>
      <c r="G62" s="23">
        <v>205106</v>
      </c>
      <c r="H62" s="4">
        <f t="shared" si="6"/>
        <v>4626</v>
      </c>
      <c r="I62" s="4">
        <v>128</v>
      </c>
      <c r="J62" s="23">
        <v>125</v>
      </c>
      <c r="K62" s="4">
        <f t="shared" si="7"/>
        <v>3</v>
      </c>
      <c r="L62" s="4">
        <v>209860</v>
      </c>
      <c r="M62" s="23">
        <v>205231</v>
      </c>
      <c r="N62" s="4">
        <f t="shared" si="5"/>
        <v>4629</v>
      </c>
      <c r="O62" s="4">
        <v>10</v>
      </c>
      <c r="P62" s="18">
        <f t="shared" si="8"/>
        <v>7886</v>
      </c>
      <c r="Q62" s="19">
        <f t="shared" si="9"/>
        <v>0.5866091808267816</v>
      </c>
      <c r="S62" s="34"/>
      <c r="T62" s="34"/>
    </row>
    <row r="63" spans="1:20" x14ac:dyDescent="0.3">
      <c r="A63" s="6" t="s">
        <v>136</v>
      </c>
      <c r="B63" s="7" t="s">
        <v>137</v>
      </c>
      <c r="C63" s="23">
        <v>1523</v>
      </c>
      <c r="D63" s="4">
        <v>131</v>
      </c>
      <c r="E63" s="4">
        <v>578</v>
      </c>
      <c r="F63" s="4">
        <v>228721</v>
      </c>
      <c r="G63" s="23">
        <v>39322</v>
      </c>
      <c r="H63" s="4">
        <f t="shared" si="6"/>
        <v>189399</v>
      </c>
      <c r="I63" s="4">
        <v>0</v>
      </c>
      <c r="J63" s="23">
        <v>0</v>
      </c>
      <c r="K63" s="4">
        <f t="shared" si="7"/>
        <v>0</v>
      </c>
      <c r="L63" s="4">
        <v>228721</v>
      </c>
      <c r="M63" s="23">
        <v>39322</v>
      </c>
      <c r="N63" s="4">
        <f t="shared" si="5"/>
        <v>189399</v>
      </c>
      <c r="O63" s="4">
        <v>0</v>
      </c>
      <c r="P63" s="18">
        <f t="shared" si="8"/>
        <v>189530</v>
      </c>
      <c r="Q63" s="19">
        <f t="shared" si="9"/>
        <v>0.99930881654619319</v>
      </c>
      <c r="S63" s="34"/>
      <c r="T63" s="34"/>
    </row>
    <row r="64" spans="1:20" x14ac:dyDescent="0.3">
      <c r="A64" s="6" t="s">
        <v>32</v>
      </c>
      <c r="B64" s="7" t="s">
        <v>33</v>
      </c>
      <c r="C64" s="23">
        <v>1168</v>
      </c>
      <c r="D64" s="4">
        <v>226</v>
      </c>
      <c r="E64" s="4">
        <v>6</v>
      </c>
      <c r="F64" s="4">
        <v>3274</v>
      </c>
      <c r="G64" s="23">
        <v>3061</v>
      </c>
      <c r="H64" s="4">
        <f t="shared" si="6"/>
        <v>213</v>
      </c>
      <c r="I64" s="4">
        <v>1</v>
      </c>
      <c r="J64" s="23">
        <v>1</v>
      </c>
      <c r="K64" s="4">
        <f t="shared" si="7"/>
        <v>0</v>
      </c>
      <c r="L64" s="4">
        <v>3275</v>
      </c>
      <c r="M64" s="23">
        <v>3062</v>
      </c>
      <c r="N64" s="4">
        <f t="shared" si="5"/>
        <v>213</v>
      </c>
      <c r="O64" s="4">
        <v>231</v>
      </c>
      <c r="P64" s="18">
        <f t="shared" si="8"/>
        <v>439</v>
      </c>
      <c r="Q64" s="19">
        <f t="shared" si="9"/>
        <v>0.48519362186788156</v>
      </c>
      <c r="S64" s="34"/>
      <c r="T64" s="34"/>
    </row>
    <row r="65" spans="1:20" x14ac:dyDescent="0.3">
      <c r="A65" s="6" t="s">
        <v>153</v>
      </c>
      <c r="B65" s="7" t="s">
        <v>154</v>
      </c>
      <c r="C65" s="23">
        <v>1138</v>
      </c>
      <c r="D65" s="4">
        <v>197</v>
      </c>
      <c r="E65" s="4">
        <v>15</v>
      </c>
      <c r="F65" s="4">
        <v>310</v>
      </c>
      <c r="G65" s="23">
        <v>40</v>
      </c>
      <c r="H65" s="4">
        <f t="shared" si="6"/>
        <v>270</v>
      </c>
      <c r="I65" s="4">
        <v>0</v>
      </c>
      <c r="J65" s="23">
        <v>0</v>
      </c>
      <c r="K65" s="4">
        <f t="shared" si="7"/>
        <v>0</v>
      </c>
      <c r="L65" s="4">
        <v>310</v>
      </c>
      <c r="M65" s="23">
        <v>40</v>
      </c>
      <c r="N65" s="4">
        <f t="shared" si="5"/>
        <v>270</v>
      </c>
      <c r="O65" s="4">
        <v>2</v>
      </c>
      <c r="P65" s="18">
        <f t="shared" si="8"/>
        <v>467</v>
      </c>
      <c r="Q65" s="19">
        <f t="shared" si="9"/>
        <v>0.57815845824411138</v>
      </c>
      <c r="S65" s="34"/>
      <c r="T65" s="34"/>
    </row>
    <row r="66" spans="1:20" x14ac:dyDescent="0.3">
      <c r="A66" s="6" t="s">
        <v>80</v>
      </c>
      <c r="B66" s="7" t="s">
        <v>81</v>
      </c>
      <c r="C66" s="23">
        <v>1121</v>
      </c>
      <c r="D66" s="4">
        <v>238</v>
      </c>
      <c r="E66" s="4">
        <v>6</v>
      </c>
      <c r="F66" s="4">
        <v>1438</v>
      </c>
      <c r="G66" s="23">
        <v>1137</v>
      </c>
      <c r="H66" s="4">
        <f t="shared" si="6"/>
        <v>301</v>
      </c>
      <c r="I66" s="4">
        <v>0</v>
      </c>
      <c r="J66" s="23">
        <v>0</v>
      </c>
      <c r="K66" s="4">
        <f t="shared" si="7"/>
        <v>0</v>
      </c>
      <c r="L66" s="4">
        <v>1438</v>
      </c>
      <c r="M66" s="23">
        <v>1137</v>
      </c>
      <c r="N66" s="4">
        <f t="shared" si="5"/>
        <v>301</v>
      </c>
      <c r="O66" s="4">
        <v>60</v>
      </c>
      <c r="P66" s="18">
        <f t="shared" si="8"/>
        <v>539</v>
      </c>
      <c r="Q66" s="19">
        <f t="shared" si="9"/>
        <v>0.55844155844155841</v>
      </c>
      <c r="S66" s="34"/>
      <c r="T66" s="34"/>
    </row>
    <row r="67" spans="1:20" x14ac:dyDescent="0.3">
      <c r="A67" s="6" t="s">
        <v>115</v>
      </c>
      <c r="B67" s="7" t="s">
        <v>118</v>
      </c>
      <c r="C67" s="23">
        <v>989</v>
      </c>
      <c r="D67" s="4">
        <v>16</v>
      </c>
      <c r="E67" s="4">
        <v>21</v>
      </c>
      <c r="F67" s="4">
        <v>990526</v>
      </c>
      <c r="G67" s="23">
        <v>990016</v>
      </c>
      <c r="H67" s="4">
        <f t="shared" si="6"/>
        <v>510</v>
      </c>
      <c r="I67" s="4">
        <v>15</v>
      </c>
      <c r="J67" s="23">
        <v>15</v>
      </c>
      <c r="K67" s="4">
        <f t="shared" si="7"/>
        <v>0</v>
      </c>
      <c r="L67" s="4">
        <v>990541</v>
      </c>
      <c r="M67" s="23">
        <v>990031</v>
      </c>
      <c r="N67" s="4">
        <f t="shared" si="5"/>
        <v>510</v>
      </c>
      <c r="O67" s="4">
        <v>481</v>
      </c>
      <c r="P67" s="18">
        <f t="shared" si="8"/>
        <v>526</v>
      </c>
      <c r="Q67" s="19">
        <f t="shared" si="9"/>
        <v>0.96958174904942962</v>
      </c>
      <c r="S67" s="34"/>
      <c r="T67" s="34"/>
    </row>
    <row r="68" spans="1:20" x14ac:dyDescent="0.3">
      <c r="A68" s="6" t="s">
        <v>68</v>
      </c>
      <c r="B68" s="7" t="s">
        <v>78</v>
      </c>
      <c r="C68" s="23">
        <v>956</v>
      </c>
      <c r="D68" s="4">
        <v>0</v>
      </c>
      <c r="E68" s="4">
        <v>15</v>
      </c>
      <c r="F68" s="4">
        <v>311463</v>
      </c>
      <c r="G68" s="23">
        <v>311235</v>
      </c>
      <c r="H68" s="4">
        <f t="shared" si="6"/>
        <v>228</v>
      </c>
      <c r="I68" s="4">
        <v>37</v>
      </c>
      <c r="J68" s="23">
        <v>36</v>
      </c>
      <c r="K68" s="4">
        <f t="shared" si="7"/>
        <v>1</v>
      </c>
      <c r="L68" s="4">
        <v>311500</v>
      </c>
      <c r="M68" s="23">
        <v>311271</v>
      </c>
      <c r="N68" s="4">
        <f t="shared" si="5"/>
        <v>229</v>
      </c>
      <c r="O68" s="4">
        <v>504</v>
      </c>
      <c r="P68" s="18">
        <f t="shared" si="8"/>
        <v>228</v>
      </c>
      <c r="Q68" s="19">
        <f t="shared" si="9"/>
        <v>1</v>
      </c>
      <c r="S68" s="34"/>
      <c r="T68" s="34"/>
    </row>
    <row r="69" spans="1:20" x14ac:dyDescent="0.3">
      <c r="A69" s="6" t="s">
        <v>37</v>
      </c>
      <c r="B69" s="7" t="s">
        <v>38</v>
      </c>
      <c r="C69" s="23">
        <v>595</v>
      </c>
      <c r="D69" s="4">
        <v>152</v>
      </c>
      <c r="E69" s="4">
        <v>2</v>
      </c>
      <c r="F69" s="4">
        <v>1896</v>
      </c>
      <c r="G69" s="23">
        <v>1806</v>
      </c>
      <c r="H69" s="4">
        <f t="shared" si="6"/>
        <v>90</v>
      </c>
      <c r="I69" s="4">
        <v>11</v>
      </c>
      <c r="J69" s="23">
        <v>10</v>
      </c>
      <c r="K69" s="4">
        <f t="shared" si="7"/>
        <v>1</v>
      </c>
      <c r="L69" s="4">
        <v>1907</v>
      </c>
      <c r="M69" s="23">
        <v>1816</v>
      </c>
      <c r="N69" s="4">
        <f t="shared" si="5"/>
        <v>91</v>
      </c>
      <c r="O69" s="4">
        <v>820</v>
      </c>
      <c r="P69" s="18">
        <f t="shared" si="8"/>
        <v>242</v>
      </c>
      <c r="Q69" s="19">
        <f t="shared" si="9"/>
        <v>0.37190082644628097</v>
      </c>
      <c r="S69" s="34"/>
      <c r="T69" s="34"/>
    </row>
    <row r="70" spans="1:20" ht="27.75" customHeight="1" x14ac:dyDescent="0.3">
      <c r="A70" s="6" t="s">
        <v>43</v>
      </c>
      <c r="B70" s="7" t="s">
        <v>75</v>
      </c>
      <c r="C70" s="23">
        <v>446</v>
      </c>
      <c r="D70" s="4">
        <v>12</v>
      </c>
      <c r="E70" s="4">
        <v>18</v>
      </c>
      <c r="F70" s="4">
        <v>95633</v>
      </c>
      <c r="G70" s="23">
        <v>95526</v>
      </c>
      <c r="H70" s="4">
        <f t="shared" si="6"/>
        <v>107</v>
      </c>
      <c r="I70" s="4">
        <v>41</v>
      </c>
      <c r="J70" s="23">
        <v>41</v>
      </c>
      <c r="K70" s="4">
        <f t="shared" si="7"/>
        <v>0</v>
      </c>
      <c r="L70" s="4">
        <v>95674</v>
      </c>
      <c r="M70" s="23">
        <v>95567</v>
      </c>
      <c r="N70" s="4">
        <f t="shared" si="5"/>
        <v>107</v>
      </c>
      <c r="O70" s="4">
        <v>17</v>
      </c>
      <c r="P70" s="18">
        <f t="shared" si="8"/>
        <v>119</v>
      </c>
      <c r="Q70" s="19">
        <f t="shared" si="9"/>
        <v>0.89915966386554624</v>
      </c>
      <c r="S70" s="34"/>
      <c r="T70" s="34"/>
    </row>
    <row r="71" spans="1:20" ht="24" customHeight="1" x14ac:dyDescent="0.3">
      <c r="A71" s="6" t="s">
        <v>10</v>
      </c>
      <c r="B71" s="7" t="s">
        <v>11</v>
      </c>
      <c r="C71" s="23">
        <v>404</v>
      </c>
      <c r="D71" s="4">
        <v>6</v>
      </c>
      <c r="E71" s="4">
        <v>5</v>
      </c>
      <c r="F71" s="4">
        <v>1342</v>
      </c>
      <c r="G71" s="23">
        <v>1330</v>
      </c>
      <c r="H71" s="4">
        <f t="shared" si="6"/>
        <v>12</v>
      </c>
      <c r="I71" s="4">
        <v>0</v>
      </c>
      <c r="J71" s="23">
        <v>0</v>
      </c>
      <c r="K71" s="4">
        <f t="shared" si="7"/>
        <v>0</v>
      </c>
      <c r="L71" s="4">
        <v>1342</v>
      </c>
      <c r="M71" s="23">
        <v>1330</v>
      </c>
      <c r="N71" s="4">
        <f t="shared" si="5"/>
        <v>12</v>
      </c>
      <c r="O71" s="4">
        <v>0</v>
      </c>
      <c r="P71" s="18">
        <f t="shared" si="8"/>
        <v>18</v>
      </c>
      <c r="Q71" s="19">
        <f t="shared" si="9"/>
        <v>0.66666666666666663</v>
      </c>
      <c r="S71" s="34"/>
      <c r="T71" s="34"/>
    </row>
    <row r="72" spans="1:20" ht="24" customHeight="1" x14ac:dyDescent="0.3">
      <c r="A72" s="6" t="s">
        <v>56</v>
      </c>
      <c r="B72" s="7" t="s">
        <v>113</v>
      </c>
      <c r="C72" s="23">
        <v>300</v>
      </c>
      <c r="D72" s="4">
        <v>0</v>
      </c>
      <c r="E72" s="4">
        <v>0</v>
      </c>
      <c r="F72" s="4">
        <v>9</v>
      </c>
      <c r="G72" s="23">
        <v>9</v>
      </c>
      <c r="H72" s="4">
        <f t="shared" ref="H72:H91" si="10">F72-G72</f>
        <v>0</v>
      </c>
      <c r="I72" s="4">
        <v>0</v>
      </c>
      <c r="J72" s="23">
        <v>0</v>
      </c>
      <c r="K72" s="4">
        <f t="shared" ref="K72:K91" si="11">I72-J72</f>
        <v>0</v>
      </c>
      <c r="L72" s="4">
        <v>9</v>
      </c>
      <c r="M72" s="23">
        <v>9</v>
      </c>
      <c r="N72" s="4">
        <f t="shared" si="5"/>
        <v>0</v>
      </c>
      <c r="O72" s="4">
        <v>0</v>
      </c>
      <c r="P72" s="18">
        <f t="shared" ref="P72:P91" si="12">D72+H72</f>
        <v>0</v>
      </c>
      <c r="Q72" s="19">
        <f t="shared" ref="Q72:Q92" si="13">IF(P72&gt;0,H72/P72,1)</f>
        <v>1</v>
      </c>
      <c r="S72" s="34"/>
      <c r="T72" s="34"/>
    </row>
    <row r="73" spans="1:20" x14ac:dyDescent="0.3">
      <c r="A73" s="6" t="s">
        <v>138</v>
      </c>
      <c r="B73" s="7" t="s">
        <v>171</v>
      </c>
      <c r="C73" s="23">
        <v>264</v>
      </c>
      <c r="D73" s="4">
        <v>13</v>
      </c>
      <c r="E73" s="4">
        <v>1</v>
      </c>
      <c r="F73" s="4">
        <v>70372</v>
      </c>
      <c r="G73" s="23">
        <v>70359</v>
      </c>
      <c r="H73" s="4">
        <f t="shared" si="10"/>
        <v>13</v>
      </c>
      <c r="I73" s="4">
        <v>0</v>
      </c>
      <c r="J73" s="23">
        <v>0</v>
      </c>
      <c r="K73" s="4">
        <f t="shared" si="11"/>
        <v>0</v>
      </c>
      <c r="L73" s="4">
        <v>70372</v>
      </c>
      <c r="M73" s="23">
        <v>70359</v>
      </c>
      <c r="N73" s="4">
        <f t="shared" ref="N73:N91" si="14">H73+K73</f>
        <v>13</v>
      </c>
      <c r="O73" s="4">
        <v>10</v>
      </c>
      <c r="P73" s="18">
        <f t="shared" si="12"/>
        <v>26</v>
      </c>
      <c r="Q73" s="19">
        <f t="shared" si="13"/>
        <v>0.5</v>
      </c>
      <c r="S73" s="34"/>
      <c r="T73" s="34"/>
    </row>
    <row r="74" spans="1:20" x14ac:dyDescent="0.3">
      <c r="A74" s="6" t="s">
        <v>44</v>
      </c>
      <c r="B74" s="7" t="s">
        <v>45</v>
      </c>
      <c r="C74" s="23">
        <v>240</v>
      </c>
      <c r="D74" s="4">
        <v>180</v>
      </c>
      <c r="E74" s="4">
        <v>78</v>
      </c>
      <c r="F74" s="4">
        <v>1351</v>
      </c>
      <c r="G74" s="23">
        <v>1320</v>
      </c>
      <c r="H74" s="4">
        <f t="shared" si="10"/>
        <v>31</v>
      </c>
      <c r="I74" s="4">
        <v>75</v>
      </c>
      <c r="J74" s="23">
        <v>61</v>
      </c>
      <c r="K74" s="4">
        <f t="shared" si="11"/>
        <v>14</v>
      </c>
      <c r="L74" s="4">
        <v>1426</v>
      </c>
      <c r="M74" s="23">
        <v>1381</v>
      </c>
      <c r="N74" s="4">
        <f t="shared" si="14"/>
        <v>45</v>
      </c>
      <c r="O74" s="4">
        <v>106</v>
      </c>
      <c r="P74" s="18">
        <f t="shared" si="12"/>
        <v>211</v>
      </c>
      <c r="Q74" s="19">
        <f t="shared" si="13"/>
        <v>0.14691943127962084</v>
      </c>
      <c r="S74" s="34"/>
      <c r="T74" s="34"/>
    </row>
    <row r="75" spans="1:20" x14ac:dyDescent="0.3">
      <c r="A75" s="6" t="s">
        <v>51</v>
      </c>
      <c r="B75" s="7" t="s">
        <v>52</v>
      </c>
      <c r="C75" s="23">
        <v>208</v>
      </c>
      <c r="D75" s="4">
        <v>6</v>
      </c>
      <c r="E75" s="4">
        <v>2</v>
      </c>
      <c r="F75" s="4">
        <v>83752</v>
      </c>
      <c r="G75" s="23">
        <v>83689</v>
      </c>
      <c r="H75" s="4">
        <f t="shared" si="10"/>
        <v>63</v>
      </c>
      <c r="I75" s="4">
        <v>53</v>
      </c>
      <c r="J75" s="23">
        <v>53</v>
      </c>
      <c r="K75" s="4">
        <f t="shared" si="11"/>
        <v>0</v>
      </c>
      <c r="L75" s="4">
        <v>83805</v>
      </c>
      <c r="M75" s="23">
        <v>83742</v>
      </c>
      <c r="N75" s="4">
        <f t="shared" si="14"/>
        <v>63</v>
      </c>
      <c r="O75" s="4">
        <v>37</v>
      </c>
      <c r="P75" s="18">
        <f t="shared" si="12"/>
        <v>69</v>
      </c>
      <c r="Q75" s="19">
        <f t="shared" si="13"/>
        <v>0.91304347826086951</v>
      </c>
      <c r="S75" s="34"/>
      <c r="T75" s="34"/>
    </row>
    <row r="76" spans="1:20" x14ac:dyDescent="0.3">
      <c r="A76" s="6" t="s">
        <v>150</v>
      </c>
      <c r="B76" s="7" t="s">
        <v>155</v>
      </c>
      <c r="C76" s="23">
        <v>141</v>
      </c>
      <c r="D76" s="4">
        <v>1</v>
      </c>
      <c r="E76" s="4">
        <v>4</v>
      </c>
      <c r="F76" s="4">
        <v>107</v>
      </c>
      <c r="G76" s="23">
        <v>70</v>
      </c>
      <c r="H76" s="4">
        <f t="shared" si="10"/>
        <v>37</v>
      </c>
      <c r="I76" s="4">
        <v>0</v>
      </c>
      <c r="J76" s="23">
        <v>0</v>
      </c>
      <c r="K76" s="4">
        <f t="shared" si="11"/>
        <v>0</v>
      </c>
      <c r="L76" s="4">
        <v>107</v>
      </c>
      <c r="M76" s="23">
        <v>70</v>
      </c>
      <c r="N76" s="4">
        <f t="shared" si="14"/>
        <v>37</v>
      </c>
      <c r="O76" s="4">
        <v>2</v>
      </c>
      <c r="P76" s="18">
        <f t="shared" si="12"/>
        <v>38</v>
      </c>
      <c r="Q76" s="19">
        <f t="shared" si="13"/>
        <v>0.97368421052631582</v>
      </c>
      <c r="S76" s="34"/>
      <c r="T76" s="34"/>
    </row>
    <row r="77" spans="1:20" x14ac:dyDescent="0.3">
      <c r="A77" s="6" t="s">
        <v>22</v>
      </c>
      <c r="B77" s="7" t="s">
        <v>141</v>
      </c>
      <c r="C77" s="23">
        <v>78</v>
      </c>
      <c r="D77" s="4">
        <v>14</v>
      </c>
      <c r="E77" s="4">
        <v>6</v>
      </c>
      <c r="F77" s="4">
        <v>7468</v>
      </c>
      <c r="G77" s="23">
        <v>7452</v>
      </c>
      <c r="H77" s="4">
        <f t="shared" si="10"/>
        <v>16</v>
      </c>
      <c r="I77" s="4">
        <v>0</v>
      </c>
      <c r="J77" s="23">
        <v>0</v>
      </c>
      <c r="K77" s="4">
        <f t="shared" si="11"/>
        <v>0</v>
      </c>
      <c r="L77" s="4">
        <v>7468</v>
      </c>
      <c r="M77" s="23">
        <v>7452</v>
      </c>
      <c r="N77" s="4">
        <f t="shared" si="14"/>
        <v>16</v>
      </c>
      <c r="O77" s="4">
        <v>0</v>
      </c>
      <c r="P77" s="18">
        <f t="shared" si="12"/>
        <v>30</v>
      </c>
      <c r="Q77" s="19">
        <f t="shared" si="13"/>
        <v>0.53333333333333333</v>
      </c>
      <c r="S77" s="34"/>
      <c r="T77" s="34"/>
    </row>
    <row r="78" spans="1:20" x14ac:dyDescent="0.3">
      <c r="A78" s="6" t="s">
        <v>148</v>
      </c>
      <c r="B78" s="7" t="s">
        <v>149</v>
      </c>
      <c r="C78" s="23">
        <v>74</v>
      </c>
      <c r="D78" s="4">
        <v>0</v>
      </c>
      <c r="E78" s="4">
        <v>0</v>
      </c>
      <c r="F78" s="4">
        <v>308</v>
      </c>
      <c r="G78" s="23">
        <v>307</v>
      </c>
      <c r="H78" s="4">
        <f t="shared" si="10"/>
        <v>1</v>
      </c>
      <c r="I78" s="4">
        <v>1</v>
      </c>
      <c r="J78" s="23">
        <v>1</v>
      </c>
      <c r="K78" s="4">
        <f t="shared" si="11"/>
        <v>0</v>
      </c>
      <c r="L78" s="4">
        <v>309</v>
      </c>
      <c r="M78" s="23">
        <v>308</v>
      </c>
      <c r="N78" s="4">
        <f t="shared" si="14"/>
        <v>1</v>
      </c>
      <c r="O78" s="4">
        <v>0</v>
      </c>
      <c r="P78" s="18">
        <f t="shared" si="12"/>
        <v>1</v>
      </c>
      <c r="Q78" s="19">
        <f t="shared" si="13"/>
        <v>1</v>
      </c>
      <c r="S78" s="34"/>
      <c r="T78" s="34"/>
    </row>
    <row r="79" spans="1:20" ht="26.25" customHeight="1" x14ac:dyDescent="0.3">
      <c r="A79" s="6" t="s">
        <v>9</v>
      </c>
      <c r="B79" s="7" t="s">
        <v>132</v>
      </c>
      <c r="C79" s="23">
        <v>70</v>
      </c>
      <c r="D79" s="4">
        <v>29</v>
      </c>
      <c r="E79" s="4">
        <v>12</v>
      </c>
      <c r="F79" s="4">
        <v>309</v>
      </c>
      <c r="G79" s="23">
        <v>287</v>
      </c>
      <c r="H79" s="4">
        <f t="shared" si="10"/>
        <v>22</v>
      </c>
      <c r="I79" s="4">
        <v>0</v>
      </c>
      <c r="J79" s="23">
        <v>0</v>
      </c>
      <c r="K79" s="4">
        <f t="shared" si="11"/>
        <v>0</v>
      </c>
      <c r="L79" s="4">
        <v>309</v>
      </c>
      <c r="M79" s="23">
        <v>287</v>
      </c>
      <c r="N79" s="4">
        <f t="shared" si="14"/>
        <v>22</v>
      </c>
      <c r="O79" s="4">
        <v>5</v>
      </c>
      <c r="P79" s="18">
        <f t="shared" si="12"/>
        <v>51</v>
      </c>
      <c r="Q79" s="19">
        <f t="shared" si="13"/>
        <v>0.43137254901960786</v>
      </c>
      <c r="S79" s="34"/>
      <c r="T79" s="34"/>
    </row>
    <row r="80" spans="1:20" ht="22.5" customHeight="1" x14ac:dyDescent="0.3">
      <c r="A80" s="6" t="s">
        <v>23</v>
      </c>
      <c r="B80" s="7" t="s">
        <v>24</v>
      </c>
      <c r="C80" s="23">
        <v>51</v>
      </c>
      <c r="D80" s="4">
        <v>0</v>
      </c>
      <c r="E80" s="4">
        <v>2</v>
      </c>
      <c r="F80" s="4">
        <v>204</v>
      </c>
      <c r="G80" s="23">
        <v>177</v>
      </c>
      <c r="H80" s="4">
        <f t="shared" si="10"/>
        <v>27</v>
      </c>
      <c r="I80" s="4">
        <v>2</v>
      </c>
      <c r="J80" s="23">
        <v>2</v>
      </c>
      <c r="K80" s="4">
        <f t="shared" si="11"/>
        <v>0</v>
      </c>
      <c r="L80" s="4">
        <v>206</v>
      </c>
      <c r="M80" s="23">
        <v>179</v>
      </c>
      <c r="N80" s="4">
        <f t="shared" si="14"/>
        <v>27</v>
      </c>
      <c r="O80" s="4">
        <v>26</v>
      </c>
      <c r="P80" s="18">
        <f t="shared" si="12"/>
        <v>27</v>
      </c>
      <c r="Q80" s="19">
        <f t="shared" si="13"/>
        <v>1</v>
      </c>
      <c r="S80" s="34"/>
      <c r="T80" s="34"/>
    </row>
    <row r="81" spans="1:20" x14ac:dyDescent="0.3">
      <c r="A81" s="6" t="s">
        <v>31</v>
      </c>
      <c r="B81" s="7" t="s">
        <v>129</v>
      </c>
      <c r="C81" s="23">
        <v>39</v>
      </c>
      <c r="D81" s="4">
        <v>0</v>
      </c>
      <c r="E81" s="4">
        <v>0</v>
      </c>
      <c r="F81" s="4">
        <v>5048</v>
      </c>
      <c r="G81" s="23">
        <v>5035</v>
      </c>
      <c r="H81" s="4">
        <f t="shared" si="10"/>
        <v>13</v>
      </c>
      <c r="I81" s="4">
        <v>0</v>
      </c>
      <c r="J81" s="23">
        <v>0</v>
      </c>
      <c r="K81" s="4">
        <f t="shared" si="11"/>
        <v>0</v>
      </c>
      <c r="L81" s="4">
        <v>5048</v>
      </c>
      <c r="M81" s="23">
        <v>5035</v>
      </c>
      <c r="N81" s="4">
        <f t="shared" si="14"/>
        <v>13</v>
      </c>
      <c r="O81" s="4">
        <v>5</v>
      </c>
      <c r="P81" s="18">
        <f t="shared" si="12"/>
        <v>13</v>
      </c>
      <c r="Q81" s="19">
        <f t="shared" si="13"/>
        <v>1</v>
      </c>
      <c r="S81" s="34"/>
      <c r="T81" s="34"/>
    </row>
    <row r="82" spans="1:20" ht="24.75" customHeight="1" x14ac:dyDescent="0.3">
      <c r="A82" s="6" t="s">
        <v>15</v>
      </c>
      <c r="B82" s="7" t="s">
        <v>105</v>
      </c>
      <c r="C82" s="23">
        <v>38</v>
      </c>
      <c r="D82" s="4">
        <v>9</v>
      </c>
      <c r="E82" s="4">
        <v>0</v>
      </c>
      <c r="F82" s="4">
        <v>309</v>
      </c>
      <c r="G82" s="23">
        <v>295</v>
      </c>
      <c r="H82" s="4">
        <f t="shared" si="10"/>
        <v>14</v>
      </c>
      <c r="I82" s="4">
        <v>0</v>
      </c>
      <c r="J82" s="23">
        <v>0</v>
      </c>
      <c r="K82" s="4">
        <f t="shared" si="11"/>
        <v>0</v>
      </c>
      <c r="L82" s="4">
        <v>309</v>
      </c>
      <c r="M82" s="23">
        <v>295</v>
      </c>
      <c r="N82" s="4">
        <f t="shared" si="14"/>
        <v>14</v>
      </c>
      <c r="O82" s="4">
        <v>11</v>
      </c>
      <c r="P82" s="18">
        <f t="shared" si="12"/>
        <v>23</v>
      </c>
      <c r="Q82" s="19">
        <f t="shared" si="13"/>
        <v>0.60869565217391308</v>
      </c>
      <c r="S82" s="34"/>
      <c r="T82" s="34"/>
    </row>
    <row r="83" spans="1:20" x14ac:dyDescent="0.3">
      <c r="A83" s="6" t="s">
        <v>163</v>
      </c>
      <c r="B83" s="7" t="s">
        <v>164</v>
      </c>
      <c r="C83" s="23">
        <v>29</v>
      </c>
      <c r="D83" s="4">
        <v>0</v>
      </c>
      <c r="E83" s="4">
        <v>0</v>
      </c>
      <c r="F83" s="4">
        <v>23</v>
      </c>
      <c r="G83" s="23">
        <v>23</v>
      </c>
      <c r="H83" s="4">
        <f t="shared" si="10"/>
        <v>0</v>
      </c>
      <c r="I83" s="4">
        <v>0</v>
      </c>
      <c r="J83" s="23">
        <v>0</v>
      </c>
      <c r="K83" s="4">
        <f t="shared" si="11"/>
        <v>0</v>
      </c>
      <c r="L83" s="4">
        <v>23</v>
      </c>
      <c r="M83" s="23">
        <v>23</v>
      </c>
      <c r="N83" s="4">
        <f t="shared" si="14"/>
        <v>0</v>
      </c>
      <c r="O83" s="4">
        <v>6</v>
      </c>
      <c r="P83" s="18">
        <f t="shared" si="12"/>
        <v>0</v>
      </c>
      <c r="Q83" s="19">
        <f t="shared" si="13"/>
        <v>1</v>
      </c>
      <c r="S83" s="34"/>
      <c r="T83" s="34"/>
    </row>
    <row r="84" spans="1:20" ht="24" customHeight="1" x14ac:dyDescent="0.3">
      <c r="A84" s="6" t="s">
        <v>124</v>
      </c>
      <c r="B84" s="7" t="s">
        <v>125</v>
      </c>
      <c r="C84" s="23">
        <v>25</v>
      </c>
      <c r="D84" s="4">
        <v>4</v>
      </c>
      <c r="E84" s="4">
        <v>1948</v>
      </c>
      <c r="F84" s="4">
        <v>1289623</v>
      </c>
      <c r="G84" s="23">
        <v>1145848</v>
      </c>
      <c r="H84" s="4">
        <f t="shared" si="10"/>
        <v>143775</v>
      </c>
      <c r="I84" s="4">
        <v>83</v>
      </c>
      <c r="J84" s="23">
        <v>83</v>
      </c>
      <c r="K84" s="4">
        <f t="shared" si="11"/>
        <v>0</v>
      </c>
      <c r="L84" s="4">
        <v>1289706</v>
      </c>
      <c r="M84" s="23">
        <v>1145931</v>
      </c>
      <c r="N84" s="4">
        <f t="shared" si="14"/>
        <v>143775</v>
      </c>
      <c r="O84" s="4">
        <v>11</v>
      </c>
      <c r="P84" s="18">
        <f t="shared" si="12"/>
        <v>143779</v>
      </c>
      <c r="Q84" s="19">
        <f t="shared" si="13"/>
        <v>0.99997217952552175</v>
      </c>
      <c r="S84" s="34"/>
      <c r="T84" s="34"/>
    </row>
    <row r="85" spans="1:20" ht="24" customHeight="1" x14ac:dyDescent="0.3">
      <c r="A85" s="6" t="s">
        <v>126</v>
      </c>
      <c r="B85" s="7" t="s">
        <v>165</v>
      </c>
      <c r="C85" s="23">
        <v>7</v>
      </c>
      <c r="D85" s="4">
        <v>0</v>
      </c>
      <c r="E85" s="4">
        <v>0</v>
      </c>
      <c r="F85" s="4">
        <v>10</v>
      </c>
      <c r="G85" s="23">
        <v>8</v>
      </c>
      <c r="H85" s="4">
        <f t="shared" si="10"/>
        <v>2</v>
      </c>
      <c r="I85" s="4">
        <v>0</v>
      </c>
      <c r="J85" s="23">
        <v>0</v>
      </c>
      <c r="K85" s="4">
        <f t="shared" si="11"/>
        <v>0</v>
      </c>
      <c r="L85" s="4">
        <v>10</v>
      </c>
      <c r="M85" s="23">
        <v>8</v>
      </c>
      <c r="N85" s="4">
        <f t="shared" si="14"/>
        <v>2</v>
      </c>
      <c r="O85" s="4">
        <v>14</v>
      </c>
      <c r="P85" s="18">
        <f t="shared" si="12"/>
        <v>2</v>
      </c>
      <c r="Q85" s="19">
        <f t="shared" si="13"/>
        <v>1</v>
      </c>
      <c r="S85" s="34"/>
      <c r="T85" s="34"/>
    </row>
    <row r="86" spans="1:20" ht="24" customHeight="1" x14ac:dyDescent="0.3">
      <c r="A86" s="6" t="s">
        <v>72</v>
      </c>
      <c r="B86" s="7" t="s">
        <v>147</v>
      </c>
      <c r="C86" s="23">
        <v>6</v>
      </c>
      <c r="D86" s="4">
        <v>0</v>
      </c>
      <c r="E86" s="4">
        <v>0</v>
      </c>
      <c r="F86" s="4">
        <v>5598</v>
      </c>
      <c r="G86" s="23">
        <v>5595</v>
      </c>
      <c r="H86" s="4">
        <f t="shared" si="10"/>
        <v>3</v>
      </c>
      <c r="I86" s="4">
        <v>0</v>
      </c>
      <c r="J86" s="23">
        <v>0</v>
      </c>
      <c r="K86" s="4">
        <f t="shared" si="11"/>
        <v>0</v>
      </c>
      <c r="L86" s="4">
        <v>5598</v>
      </c>
      <c r="M86" s="23">
        <v>5595</v>
      </c>
      <c r="N86" s="4">
        <f t="shared" si="14"/>
        <v>3</v>
      </c>
      <c r="O86" s="4">
        <v>10</v>
      </c>
      <c r="P86" s="18">
        <f t="shared" si="12"/>
        <v>3</v>
      </c>
      <c r="Q86" s="19">
        <f t="shared" si="13"/>
        <v>1</v>
      </c>
      <c r="S86" s="34"/>
      <c r="T86" s="34"/>
    </row>
    <row r="87" spans="1:20" ht="32.25" customHeight="1" x14ac:dyDescent="0.3">
      <c r="A87" s="6" t="s">
        <v>20</v>
      </c>
      <c r="B87" s="7" t="s">
        <v>21</v>
      </c>
      <c r="C87" s="23">
        <v>3</v>
      </c>
      <c r="D87" s="4">
        <v>0</v>
      </c>
      <c r="E87" s="4">
        <v>0</v>
      </c>
      <c r="F87" s="4">
        <v>65</v>
      </c>
      <c r="G87" s="23">
        <v>62</v>
      </c>
      <c r="H87" s="4">
        <f t="shared" si="10"/>
        <v>3</v>
      </c>
      <c r="I87" s="4">
        <v>0</v>
      </c>
      <c r="J87" s="23">
        <v>0</v>
      </c>
      <c r="K87" s="4">
        <f t="shared" si="11"/>
        <v>0</v>
      </c>
      <c r="L87" s="4">
        <v>65</v>
      </c>
      <c r="M87" s="23">
        <v>62</v>
      </c>
      <c r="N87" s="4">
        <f t="shared" si="14"/>
        <v>3</v>
      </c>
      <c r="O87" s="4">
        <v>0</v>
      </c>
      <c r="P87" s="18">
        <f t="shared" si="12"/>
        <v>3</v>
      </c>
      <c r="Q87" s="19">
        <f t="shared" si="13"/>
        <v>1</v>
      </c>
      <c r="S87" s="34"/>
      <c r="T87" s="34"/>
    </row>
    <row r="88" spans="1:20" ht="24.75" customHeight="1" x14ac:dyDescent="0.3">
      <c r="A88" s="6" t="s">
        <v>12</v>
      </c>
      <c r="B88" s="7" t="s">
        <v>159</v>
      </c>
      <c r="C88" s="23">
        <v>2</v>
      </c>
      <c r="D88" s="4">
        <v>6</v>
      </c>
      <c r="E88" s="4">
        <v>14</v>
      </c>
      <c r="F88" s="4">
        <v>6039</v>
      </c>
      <c r="G88" s="23">
        <v>5451</v>
      </c>
      <c r="H88" s="4">
        <f t="shared" si="10"/>
        <v>588</v>
      </c>
      <c r="I88" s="4">
        <v>0</v>
      </c>
      <c r="J88" s="23">
        <v>0</v>
      </c>
      <c r="K88" s="4">
        <f t="shared" si="11"/>
        <v>0</v>
      </c>
      <c r="L88" s="4">
        <v>6039</v>
      </c>
      <c r="M88" s="23">
        <v>5451</v>
      </c>
      <c r="N88" s="4">
        <f t="shared" si="14"/>
        <v>588</v>
      </c>
      <c r="O88" s="4">
        <v>2</v>
      </c>
      <c r="P88" s="18">
        <f t="shared" si="12"/>
        <v>594</v>
      </c>
      <c r="Q88" s="19">
        <f t="shared" si="13"/>
        <v>0.98989898989898994</v>
      </c>
      <c r="S88" s="34"/>
      <c r="T88" s="34"/>
    </row>
    <row r="89" spans="1:20" ht="30" customHeight="1" x14ac:dyDescent="0.3">
      <c r="A89" s="6" t="s">
        <v>18</v>
      </c>
      <c r="B89" s="7" t="s">
        <v>19</v>
      </c>
      <c r="C89" s="23">
        <v>1</v>
      </c>
      <c r="D89" s="4">
        <v>0</v>
      </c>
      <c r="E89" s="4">
        <v>0</v>
      </c>
      <c r="F89" s="4">
        <v>4</v>
      </c>
      <c r="G89" s="23">
        <v>3</v>
      </c>
      <c r="H89" s="4">
        <f t="shared" si="10"/>
        <v>1</v>
      </c>
      <c r="I89" s="4">
        <v>0</v>
      </c>
      <c r="J89" s="23">
        <v>0</v>
      </c>
      <c r="K89" s="4">
        <f t="shared" si="11"/>
        <v>0</v>
      </c>
      <c r="L89" s="4">
        <v>4</v>
      </c>
      <c r="M89" s="23">
        <v>3</v>
      </c>
      <c r="N89" s="4">
        <f t="shared" si="14"/>
        <v>1</v>
      </c>
      <c r="O89" s="4">
        <v>0</v>
      </c>
      <c r="P89" s="18">
        <f t="shared" si="12"/>
        <v>1</v>
      </c>
      <c r="Q89" s="19">
        <f t="shared" si="13"/>
        <v>1</v>
      </c>
      <c r="S89" s="34"/>
      <c r="T89" s="34"/>
    </row>
    <row r="90" spans="1:20" x14ac:dyDescent="0.3">
      <c r="A90" s="6" t="s">
        <v>28</v>
      </c>
      <c r="B90" s="7" t="s">
        <v>40</v>
      </c>
      <c r="C90" s="4">
        <v>0</v>
      </c>
      <c r="D90" s="4">
        <v>0</v>
      </c>
      <c r="E90" s="4">
        <v>0</v>
      </c>
      <c r="F90" s="4">
        <v>1</v>
      </c>
      <c r="G90" s="23">
        <v>1</v>
      </c>
      <c r="H90" s="4">
        <f t="shared" si="10"/>
        <v>0</v>
      </c>
      <c r="I90" s="4">
        <v>0</v>
      </c>
      <c r="J90" s="23">
        <v>0</v>
      </c>
      <c r="K90" s="4">
        <f t="shared" si="11"/>
        <v>0</v>
      </c>
      <c r="L90" s="4">
        <v>1</v>
      </c>
      <c r="M90" s="23">
        <v>1</v>
      </c>
      <c r="N90" s="4">
        <f t="shared" si="14"/>
        <v>0</v>
      </c>
      <c r="O90" s="4">
        <v>0</v>
      </c>
      <c r="P90" s="18">
        <f t="shared" si="12"/>
        <v>0</v>
      </c>
      <c r="Q90" s="19">
        <f t="shared" si="13"/>
        <v>1</v>
      </c>
      <c r="S90" s="34"/>
      <c r="T90" s="34"/>
    </row>
    <row r="91" spans="1:20" x14ac:dyDescent="0.3">
      <c r="A91" s="6" t="s">
        <v>167</v>
      </c>
      <c r="B91" s="7" t="s">
        <v>168</v>
      </c>
      <c r="C91" s="4">
        <v>0</v>
      </c>
      <c r="D91" s="4">
        <v>0</v>
      </c>
      <c r="E91" s="4">
        <v>0</v>
      </c>
      <c r="F91" s="4">
        <v>1</v>
      </c>
      <c r="G91" s="23">
        <v>1</v>
      </c>
      <c r="H91" s="4">
        <f t="shared" si="10"/>
        <v>0</v>
      </c>
      <c r="I91" s="4">
        <v>0</v>
      </c>
      <c r="J91" s="23">
        <v>0</v>
      </c>
      <c r="K91" s="4">
        <f t="shared" si="11"/>
        <v>0</v>
      </c>
      <c r="L91" s="4">
        <v>1</v>
      </c>
      <c r="M91" s="23">
        <v>1</v>
      </c>
      <c r="N91" s="4">
        <f t="shared" si="14"/>
        <v>0</v>
      </c>
      <c r="O91" s="4">
        <v>0</v>
      </c>
      <c r="P91" s="18">
        <f t="shared" si="12"/>
        <v>0</v>
      </c>
      <c r="Q91" s="19">
        <f t="shared" si="13"/>
        <v>1</v>
      </c>
      <c r="S91" s="34"/>
      <c r="T91" s="34"/>
    </row>
    <row r="92" spans="1:20" x14ac:dyDescent="0.3">
      <c r="A92" s="35" t="s">
        <v>195</v>
      </c>
      <c r="B92" s="7" t="s">
        <v>194</v>
      </c>
      <c r="C92" s="4">
        <v>0</v>
      </c>
      <c r="D92" s="4">
        <v>0</v>
      </c>
      <c r="E92" s="4">
        <v>0</v>
      </c>
      <c r="F92" s="4"/>
      <c r="G92" s="4"/>
      <c r="H92" s="4">
        <v>0</v>
      </c>
      <c r="I92" s="4"/>
      <c r="J92" s="4"/>
      <c r="K92" s="4">
        <v>0</v>
      </c>
      <c r="L92" s="4"/>
      <c r="M92" s="4"/>
      <c r="N92" s="4">
        <v>0</v>
      </c>
      <c r="O92" s="4">
        <v>0</v>
      </c>
      <c r="P92" s="4">
        <v>0</v>
      </c>
      <c r="Q92" s="19">
        <f t="shared" si="13"/>
        <v>1</v>
      </c>
    </row>
  </sheetData>
  <autoFilter ref="A7:Q92">
    <sortState ref="A8:Q91">
      <sortCondition descending="1" ref="C7"/>
    </sortState>
  </autoFilter>
  <mergeCells count="9">
    <mergeCell ref="F3:N4"/>
    <mergeCell ref="C3:C5"/>
    <mergeCell ref="E3:E5"/>
    <mergeCell ref="O3:O5"/>
    <mergeCell ref="A1:Q2"/>
    <mergeCell ref="A3:B4"/>
    <mergeCell ref="D3:D5"/>
    <mergeCell ref="P3:P5"/>
    <mergeCell ref="Q3:Q5"/>
  </mergeCells>
  <conditionalFormatting sqref="A4:B5 A3:F3 F5:N5 O3 R1:FI5 A6:FI16384">
    <cfRule type="expression" dxfId="5" priority="10">
      <formula>#REF!="неактуальное"</formula>
    </cfRule>
  </conditionalFormatting>
  <conditionalFormatting sqref="P3">
    <cfRule type="expression" dxfId="4" priority="5">
      <formula>#REF!="неактуальное"</formula>
    </cfRule>
  </conditionalFormatting>
  <conditionalFormatting sqref="Q3">
    <cfRule type="expression" dxfId="3" priority="4">
      <formula>#REF!="неактуальное"</formula>
    </cfRule>
  </conditionalFormatting>
  <conditionalFormatting sqref="Q8:Q92">
    <cfRule type="cellIs" dxfId="2" priority="1" operator="between">
      <formula>0.3</formula>
      <formula>0.8</formula>
    </cfRule>
    <cfRule type="cellIs" dxfId="1" priority="2" operator="greaterThan">
      <formula>0.8</formula>
    </cfRule>
    <cfRule type="cellIs" dxfId="0" priority="3" operator="lessThan">
      <formula>0.3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A3" sqref="A3"/>
    </sheetView>
  </sheetViews>
  <sheetFormatPr defaultColWidth="8.7109375" defaultRowHeight="15" x14ac:dyDescent="0.25"/>
  <cols>
    <col min="1" max="1" width="23.42578125" style="2" customWidth="1"/>
    <col min="2" max="2" width="25.5703125" style="2" customWidth="1"/>
    <col min="3" max="16384" width="8.7109375" style="2"/>
  </cols>
  <sheetData>
    <row r="2" spans="1:2" x14ac:dyDescent="0.25">
      <c r="A2" s="1" t="s">
        <v>3</v>
      </c>
      <c r="B2" s="1" t="s">
        <v>4</v>
      </c>
    </row>
    <row r="3" spans="1:2" x14ac:dyDescent="0.25">
      <c r="A3" s="3" t="s">
        <v>178</v>
      </c>
      <c r="B3" s="3" t="s">
        <v>177</v>
      </c>
    </row>
    <row r="4" spans="1:2" ht="60" x14ac:dyDescent="0.25">
      <c r="A4" s="3" t="s">
        <v>180</v>
      </c>
      <c r="B4" s="3" t="s">
        <v>179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Запросы за период</vt:lpstr>
      <vt:lpstr>Параметры выгрузки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2022-01-25T12:50:13Z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-918496816</vt:i4>
  </property>
  <property fmtid="{D5CDD505-2E9C-101B-9397-08002B2CF9AE}" pid="3" name="_NewReviewCycle">
    <vt:lpwstr/>
  </property>
</Properties>
</file>